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7.2025 v EUR\LINEAR+ a POLAR\"/>
    </mc:Choice>
  </mc:AlternateContent>
  <xr:revisionPtr revIDLastSave="0" documentId="13_ncr:1_{C43EB862-EC00-4D33-B663-1ECA7810BB04}" xr6:coauthVersionLast="47" xr6:coauthVersionMax="47" xr10:uidLastSave="{00000000-0000-0000-0000-000000000000}"/>
  <bookViews>
    <workbookView xWindow="-120" yWindow="-120" windowWidth="29040" windowHeight="15840" tabRatio="660" xr2:uid="{00000000-000D-0000-FFFF-FFFF00000000}"/>
  </bookViews>
  <sheets>
    <sheet name="LINEAR+ SZ" sheetId="15" r:id="rId1"/>
    <sheet name="LINEAR+ MZ" sheetId="29" r:id="rId2"/>
    <sheet name="LINEAR+ ŽZ" sheetId="26" r:id="rId3"/>
    <sheet name="POLAR SZ" sheetId="27" r:id="rId4"/>
    <sheet name="POLAR ŽZ" sheetId="28" r:id="rId5"/>
    <sheet name="zaťaženie žľabov LINEAR+" sheetId="24" r:id="rId6"/>
    <sheet name="zaťaženie rebríkov POLAR" sheetId="25" r:id="rId7"/>
    <sheet name="Cena prepravy do SR" sheetId="30" r:id="rId8"/>
  </sheets>
  <externalReferences>
    <externalReference r:id="rId9"/>
  </externalReference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4" i="15" l="1"/>
  <c r="H143" i="29"/>
  <c r="H283" i="26"/>
  <c r="H121" i="28"/>
  <c r="H107" i="27"/>
  <c r="L62" i="26"/>
  <c r="J62" i="26"/>
  <c r="G62" i="26" s="1"/>
  <c r="H62" i="26" s="1"/>
  <c r="L61" i="26"/>
  <c r="J61" i="26"/>
  <c r="G61" i="26" s="1"/>
  <c r="H61" i="26" s="1"/>
  <c r="L60" i="26"/>
  <c r="J60" i="26"/>
  <c r="G60" i="26" s="1"/>
  <c r="H60" i="26" s="1"/>
  <c r="L59" i="26"/>
  <c r="J59" i="26"/>
  <c r="G59" i="26" s="1"/>
  <c r="H59" i="26" s="1"/>
  <c r="L53" i="26"/>
  <c r="J53" i="26"/>
  <c r="G53" i="26" s="1"/>
  <c r="H53" i="26" s="1"/>
  <c r="L52" i="26"/>
  <c r="J52" i="26"/>
  <c r="G52" i="26" s="1"/>
  <c r="H52" i="26" s="1"/>
  <c r="L51" i="26"/>
  <c r="J51" i="26"/>
  <c r="G51" i="26" s="1"/>
  <c r="H51" i="26" s="1"/>
  <c r="L50" i="26"/>
  <c r="J50" i="26"/>
  <c r="G50" i="26" s="1"/>
  <c r="H50" i="26" s="1"/>
  <c r="L41" i="26"/>
  <c r="J41" i="26"/>
  <c r="G41" i="26" s="1"/>
  <c r="H41" i="26" s="1"/>
  <c r="L40" i="26"/>
  <c r="J40" i="26"/>
  <c r="G40" i="26" s="1"/>
  <c r="H40" i="26" s="1"/>
  <c r="L39" i="26"/>
  <c r="J39" i="26"/>
  <c r="G39" i="26" s="1"/>
  <c r="H39" i="26" s="1"/>
  <c r="L38" i="26"/>
  <c r="J38" i="26"/>
  <c r="G38" i="26" s="1"/>
  <c r="H38" i="26" s="1"/>
  <c r="L32" i="26"/>
  <c r="J32" i="26"/>
  <c r="G32" i="26" s="1"/>
  <c r="H32" i="26" s="1"/>
  <c r="L31" i="26"/>
  <c r="J31" i="26"/>
  <c r="G31" i="26" s="1"/>
  <c r="H31" i="26" s="1"/>
  <c r="L30" i="26"/>
  <c r="J30" i="26"/>
  <c r="G30" i="26" s="1"/>
  <c r="H30" i="26" s="1"/>
  <c r="L29" i="26"/>
  <c r="J29" i="26"/>
  <c r="G29" i="26" s="1"/>
  <c r="H29" i="26" s="1"/>
  <c r="L48" i="29"/>
  <c r="J48" i="29"/>
  <c r="G48" i="29" s="1"/>
  <c r="H48" i="29" s="1"/>
  <c r="L47" i="29"/>
  <c r="J47" i="29"/>
  <c r="G47" i="29" s="1"/>
  <c r="H47" i="29" s="1"/>
  <c r="L43" i="29"/>
  <c r="J43" i="29"/>
  <c r="G43" i="29" s="1"/>
  <c r="H43" i="29" s="1"/>
  <c r="L42" i="29"/>
  <c r="J42" i="29"/>
  <c r="G42" i="29" s="1"/>
  <c r="H42" i="29" s="1"/>
  <c r="L34" i="29"/>
  <c r="J34" i="29"/>
  <c r="G34" i="29" s="1"/>
  <c r="H34" i="29" s="1"/>
  <c r="L33" i="29"/>
  <c r="J33" i="29"/>
  <c r="G33" i="29" s="1"/>
  <c r="H33" i="29" s="1"/>
  <c r="L29" i="29"/>
  <c r="J29" i="29"/>
  <c r="G29" i="29" s="1"/>
  <c r="H29" i="29" s="1"/>
  <c r="L28" i="29"/>
  <c r="J28" i="29"/>
  <c r="G28" i="29" s="1"/>
  <c r="H28" i="29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119" i="28" l="1"/>
  <c r="J119" i="28"/>
  <c r="G119" i="28" s="1"/>
  <c r="H119" i="28" s="1"/>
  <c r="L118" i="28"/>
  <c r="J118" i="28"/>
  <c r="G118" i="28" s="1"/>
  <c r="H118" i="28" s="1"/>
  <c r="L117" i="28"/>
  <c r="J117" i="28"/>
  <c r="G117" i="28" s="1"/>
  <c r="H117" i="28" s="1"/>
  <c r="L116" i="28"/>
  <c r="J116" i="28"/>
  <c r="G116" i="28" s="1"/>
  <c r="H116" i="28" s="1"/>
  <c r="L115" i="28"/>
  <c r="J115" i="28"/>
  <c r="G115" i="28" s="1"/>
  <c r="H115" i="28" s="1"/>
  <c r="L114" i="28"/>
  <c r="J114" i="28"/>
  <c r="G114" i="28" s="1"/>
  <c r="H114" i="28" s="1"/>
  <c r="L113" i="28"/>
  <c r="J113" i="28"/>
  <c r="G113" i="28" s="1"/>
  <c r="H113" i="28" s="1"/>
  <c r="L112" i="28"/>
  <c r="J112" i="28"/>
  <c r="G112" i="28" s="1"/>
  <c r="H112" i="28" s="1"/>
  <c r="L109" i="28"/>
  <c r="J109" i="28"/>
  <c r="G109" i="28" s="1"/>
  <c r="H109" i="28" s="1"/>
  <c r="L108" i="28"/>
  <c r="J108" i="28"/>
  <c r="G108" i="28" s="1"/>
  <c r="H108" i="28" s="1"/>
  <c r="L107" i="28"/>
  <c r="J107" i="28"/>
  <c r="G107" i="28" s="1"/>
  <c r="H107" i="28" s="1"/>
  <c r="L106" i="28"/>
  <c r="J106" i="28"/>
  <c r="G106" i="28" s="1"/>
  <c r="H106" i="28" s="1"/>
  <c r="L105" i="28"/>
  <c r="J105" i="28"/>
  <c r="G105" i="28" s="1"/>
  <c r="H105" i="28" s="1"/>
  <c r="L103" i="28"/>
  <c r="J103" i="28"/>
  <c r="G103" i="28" s="1"/>
  <c r="H103" i="28" s="1"/>
  <c r="L102" i="28"/>
  <c r="J102" i="28"/>
  <c r="G102" i="28" s="1"/>
  <c r="H102" i="28" s="1"/>
  <c r="L101" i="28"/>
  <c r="J101" i="28"/>
  <c r="G101" i="28" s="1"/>
  <c r="H101" i="28" s="1"/>
  <c r="L100" i="28"/>
  <c r="J100" i="28"/>
  <c r="G100" i="28" s="1"/>
  <c r="H100" i="28" s="1"/>
  <c r="L99" i="28"/>
  <c r="J99" i="28"/>
  <c r="G99" i="28" s="1"/>
  <c r="H99" i="28" s="1"/>
  <c r="L96" i="28"/>
  <c r="J96" i="28"/>
  <c r="G96" i="28" s="1"/>
  <c r="H96" i="28" s="1"/>
  <c r="L95" i="28"/>
  <c r="J95" i="28"/>
  <c r="G95" i="28" s="1"/>
  <c r="H95" i="28" s="1"/>
  <c r="L94" i="28"/>
  <c r="J94" i="28"/>
  <c r="G94" i="28" s="1"/>
  <c r="H94" i="28" s="1"/>
  <c r="L93" i="28"/>
  <c r="J93" i="28"/>
  <c r="G93" i="28" s="1"/>
  <c r="H93" i="28" s="1"/>
  <c r="L92" i="28"/>
  <c r="J92" i="28"/>
  <c r="G92" i="28" s="1"/>
  <c r="H92" i="28" s="1"/>
  <c r="L90" i="28"/>
  <c r="J90" i="28"/>
  <c r="G90" i="28" s="1"/>
  <c r="H90" i="28" s="1"/>
  <c r="L89" i="28"/>
  <c r="J89" i="28"/>
  <c r="G89" i="28" s="1"/>
  <c r="H89" i="28" s="1"/>
  <c r="L88" i="28"/>
  <c r="J88" i="28"/>
  <c r="G88" i="28" s="1"/>
  <c r="H88" i="28" s="1"/>
  <c r="L87" i="28"/>
  <c r="J87" i="28"/>
  <c r="G87" i="28" s="1"/>
  <c r="H87" i="28" s="1"/>
  <c r="L86" i="28"/>
  <c r="J86" i="28"/>
  <c r="G86" i="28" s="1"/>
  <c r="H86" i="28" s="1"/>
  <c r="L83" i="28"/>
  <c r="J83" i="28"/>
  <c r="G83" i="28" s="1"/>
  <c r="H83" i="28" s="1"/>
  <c r="L82" i="28"/>
  <c r="J82" i="28"/>
  <c r="G82" i="28" s="1"/>
  <c r="H82" i="28" s="1"/>
  <c r="L81" i="28"/>
  <c r="J81" i="28"/>
  <c r="G81" i="28" s="1"/>
  <c r="H81" i="28" s="1"/>
  <c r="L80" i="28"/>
  <c r="J80" i="28"/>
  <c r="G80" i="28" s="1"/>
  <c r="H80" i="28" s="1"/>
  <c r="L79" i="28"/>
  <c r="J79" i="28"/>
  <c r="G79" i="28" s="1"/>
  <c r="H79" i="28" s="1"/>
  <c r="L77" i="28"/>
  <c r="J77" i="28"/>
  <c r="G77" i="28" s="1"/>
  <c r="H77" i="28" s="1"/>
  <c r="L76" i="28"/>
  <c r="J76" i="28"/>
  <c r="G76" i="28" s="1"/>
  <c r="H76" i="28" s="1"/>
  <c r="L75" i="28"/>
  <c r="J75" i="28"/>
  <c r="G75" i="28" s="1"/>
  <c r="H75" i="28" s="1"/>
  <c r="L74" i="28"/>
  <c r="J74" i="28"/>
  <c r="G74" i="28" s="1"/>
  <c r="H74" i="28" s="1"/>
  <c r="L73" i="28"/>
  <c r="J73" i="28"/>
  <c r="G73" i="28" s="1"/>
  <c r="H73" i="28" s="1"/>
  <c r="L70" i="28"/>
  <c r="J70" i="28"/>
  <c r="G70" i="28" s="1"/>
  <c r="H70" i="28" s="1"/>
  <c r="L69" i="28"/>
  <c r="J69" i="28"/>
  <c r="G69" i="28" s="1"/>
  <c r="H69" i="28" s="1"/>
  <c r="L68" i="28"/>
  <c r="J68" i="28"/>
  <c r="G68" i="28" s="1"/>
  <c r="H68" i="28" s="1"/>
  <c r="L67" i="28"/>
  <c r="J67" i="28"/>
  <c r="G67" i="28" s="1"/>
  <c r="H67" i="28" s="1"/>
  <c r="L66" i="28"/>
  <c r="J66" i="28"/>
  <c r="G66" i="28" s="1"/>
  <c r="H66" i="28" s="1"/>
  <c r="L64" i="28"/>
  <c r="J64" i="28"/>
  <c r="G64" i="28" s="1"/>
  <c r="H64" i="28" s="1"/>
  <c r="L63" i="28"/>
  <c r="J63" i="28"/>
  <c r="G63" i="28" s="1"/>
  <c r="H63" i="28" s="1"/>
  <c r="L62" i="28"/>
  <c r="J62" i="28"/>
  <c r="G62" i="28" s="1"/>
  <c r="H62" i="28" s="1"/>
  <c r="L61" i="28"/>
  <c r="J61" i="28"/>
  <c r="G61" i="28" s="1"/>
  <c r="H61" i="28" s="1"/>
  <c r="L60" i="28"/>
  <c r="J60" i="28"/>
  <c r="G60" i="28" s="1"/>
  <c r="H60" i="28" s="1"/>
  <c r="L57" i="28"/>
  <c r="J57" i="28"/>
  <c r="G57" i="28" s="1"/>
  <c r="H57" i="28" s="1"/>
  <c r="L56" i="28"/>
  <c r="J56" i="28"/>
  <c r="G56" i="28" s="1"/>
  <c r="H56" i="28" s="1"/>
  <c r="L55" i="28"/>
  <c r="J55" i="28"/>
  <c r="G55" i="28" s="1"/>
  <c r="H55" i="28" s="1"/>
  <c r="L54" i="28"/>
  <c r="J54" i="28"/>
  <c r="G54" i="28" s="1"/>
  <c r="H54" i="28" s="1"/>
  <c r="L53" i="28"/>
  <c r="J53" i="28"/>
  <c r="G53" i="28" s="1"/>
  <c r="H53" i="28" s="1"/>
  <c r="L52" i="28"/>
  <c r="J52" i="28"/>
  <c r="G52" i="28" s="1"/>
  <c r="H52" i="28" s="1"/>
  <c r="L51" i="28"/>
  <c r="J51" i="28"/>
  <c r="G51" i="28" s="1"/>
  <c r="H51" i="28" s="1"/>
  <c r="L50" i="28"/>
  <c r="J50" i="28"/>
  <c r="G50" i="28" s="1"/>
  <c r="H50" i="28" s="1"/>
  <c r="L49" i="28"/>
  <c r="J49" i="28"/>
  <c r="G49" i="28" s="1"/>
  <c r="H49" i="28" s="1"/>
  <c r="L48" i="28"/>
  <c r="J48" i="28"/>
  <c r="G48" i="28" s="1"/>
  <c r="H48" i="28" s="1"/>
  <c r="L47" i="28"/>
  <c r="J47" i="28"/>
  <c r="G47" i="28" s="1"/>
  <c r="H47" i="28" s="1"/>
  <c r="L44" i="28"/>
  <c r="J44" i="28"/>
  <c r="G44" i="28" s="1"/>
  <c r="H44" i="28" s="1"/>
  <c r="L43" i="28"/>
  <c r="J43" i="28"/>
  <c r="G43" i="28" s="1"/>
  <c r="H43" i="28" s="1"/>
  <c r="L40" i="28"/>
  <c r="J40" i="28"/>
  <c r="G40" i="28" s="1"/>
  <c r="H40" i="28" s="1"/>
  <c r="L39" i="28"/>
  <c r="J39" i="28"/>
  <c r="G39" i="28" s="1"/>
  <c r="H39" i="28" s="1"/>
  <c r="L38" i="28"/>
  <c r="J38" i="28"/>
  <c r="G38" i="28" s="1"/>
  <c r="H38" i="28" s="1"/>
  <c r="L37" i="28"/>
  <c r="J37" i="28"/>
  <c r="G37" i="28" s="1"/>
  <c r="H37" i="28" s="1"/>
  <c r="L36" i="28"/>
  <c r="J36" i="28"/>
  <c r="G36" i="28" s="1"/>
  <c r="H36" i="28" s="1"/>
  <c r="L33" i="28"/>
  <c r="J33" i="28"/>
  <c r="G33" i="28" s="1"/>
  <c r="H33" i="28" s="1"/>
  <c r="L32" i="28"/>
  <c r="J32" i="28"/>
  <c r="G32" i="28" s="1"/>
  <c r="H32" i="28" s="1"/>
  <c r="L31" i="28"/>
  <c r="J31" i="28"/>
  <c r="G31" i="28" s="1"/>
  <c r="H31" i="28" s="1"/>
  <c r="L30" i="28"/>
  <c r="J30" i="28"/>
  <c r="G30" i="28" s="1"/>
  <c r="H30" i="28" s="1"/>
  <c r="L29" i="28"/>
  <c r="J29" i="28"/>
  <c r="G29" i="28" s="1"/>
  <c r="H29" i="28" s="1"/>
  <c r="L27" i="28"/>
  <c r="J27" i="28"/>
  <c r="G27" i="28" s="1"/>
  <c r="H27" i="28" s="1"/>
  <c r="L26" i="28"/>
  <c r="J26" i="28"/>
  <c r="G26" i="28" s="1"/>
  <c r="H26" i="28" s="1"/>
  <c r="L25" i="28"/>
  <c r="J25" i="28"/>
  <c r="G25" i="28" s="1"/>
  <c r="H25" i="28" s="1"/>
  <c r="L24" i="28"/>
  <c r="J24" i="28"/>
  <c r="G24" i="28" s="1"/>
  <c r="H24" i="28" s="1"/>
  <c r="L23" i="28"/>
  <c r="J23" i="28"/>
  <c r="G23" i="28" s="1"/>
  <c r="H23" i="28" s="1"/>
  <c r="L105" i="27" l="1"/>
  <c r="J105" i="27"/>
  <c r="G105" i="27" s="1"/>
  <c r="H105" i="27" s="1"/>
  <c r="L104" i="27"/>
  <c r="J104" i="27"/>
  <c r="G104" i="27" s="1"/>
  <c r="H104" i="27" s="1"/>
  <c r="L103" i="27"/>
  <c r="J103" i="27"/>
  <c r="G103" i="27" s="1"/>
  <c r="H103" i="27" s="1"/>
  <c r="L102" i="27"/>
  <c r="J102" i="27"/>
  <c r="G102" i="27" s="1"/>
  <c r="H102" i="27" s="1"/>
  <c r="L101" i="27"/>
  <c r="J101" i="27"/>
  <c r="G101" i="27" s="1"/>
  <c r="H101" i="27" s="1"/>
  <c r="L100" i="27"/>
  <c r="J100" i="27"/>
  <c r="G100" i="27" s="1"/>
  <c r="H100" i="27" s="1"/>
  <c r="L99" i="27"/>
  <c r="J99" i="27"/>
  <c r="G99" i="27" s="1"/>
  <c r="H99" i="27" s="1"/>
  <c r="L98" i="27"/>
  <c r="J98" i="27"/>
  <c r="G98" i="27"/>
  <c r="H98" i="27" s="1"/>
  <c r="L95" i="27"/>
  <c r="J95" i="27"/>
  <c r="G95" i="27" s="1"/>
  <c r="H95" i="27" s="1"/>
  <c r="L94" i="27"/>
  <c r="J94" i="27"/>
  <c r="G94" i="27" s="1"/>
  <c r="H94" i="27" s="1"/>
  <c r="L93" i="27"/>
  <c r="J93" i="27"/>
  <c r="G93" i="27" s="1"/>
  <c r="H93" i="27" s="1"/>
  <c r="L92" i="27"/>
  <c r="J92" i="27"/>
  <c r="G92" i="27"/>
  <c r="H92" i="27" s="1"/>
  <c r="L91" i="27"/>
  <c r="J91" i="27"/>
  <c r="G91" i="27" s="1"/>
  <c r="H91" i="27" s="1"/>
  <c r="L89" i="27"/>
  <c r="J89" i="27"/>
  <c r="G89" i="27" s="1"/>
  <c r="H89" i="27" s="1"/>
  <c r="L88" i="27"/>
  <c r="J88" i="27"/>
  <c r="G88" i="27" s="1"/>
  <c r="H88" i="27" s="1"/>
  <c r="L87" i="27"/>
  <c r="J87" i="27"/>
  <c r="G87" i="27" s="1"/>
  <c r="H87" i="27" s="1"/>
  <c r="L86" i="27"/>
  <c r="J86" i="27"/>
  <c r="G86" i="27" s="1"/>
  <c r="H86" i="27" s="1"/>
  <c r="L85" i="27"/>
  <c r="J85" i="27"/>
  <c r="G85" i="27" s="1"/>
  <c r="H85" i="27" s="1"/>
  <c r="L82" i="27"/>
  <c r="J82" i="27"/>
  <c r="G82" i="27" s="1"/>
  <c r="H82" i="27" s="1"/>
  <c r="L81" i="27"/>
  <c r="J81" i="27"/>
  <c r="G81" i="27" s="1"/>
  <c r="H81" i="27" s="1"/>
  <c r="L80" i="27"/>
  <c r="J80" i="27"/>
  <c r="G80" i="27" s="1"/>
  <c r="H80" i="27" s="1"/>
  <c r="L79" i="27"/>
  <c r="J79" i="27"/>
  <c r="G79" i="27"/>
  <c r="H79" i="27" s="1"/>
  <c r="L78" i="27"/>
  <c r="J78" i="27"/>
  <c r="G78" i="27" s="1"/>
  <c r="H78" i="27" s="1"/>
  <c r="L76" i="27"/>
  <c r="J76" i="27"/>
  <c r="G76" i="27" s="1"/>
  <c r="H76" i="27" s="1"/>
  <c r="L75" i="27"/>
  <c r="J75" i="27"/>
  <c r="G75" i="27" s="1"/>
  <c r="H75" i="27" s="1"/>
  <c r="L74" i="27"/>
  <c r="J74" i="27"/>
  <c r="G74" i="27" s="1"/>
  <c r="H74" i="27" s="1"/>
  <c r="L73" i="27"/>
  <c r="J73" i="27"/>
  <c r="G73" i="27" s="1"/>
  <c r="H73" i="27" s="1"/>
  <c r="L72" i="27"/>
  <c r="J72" i="27"/>
  <c r="G72" i="27"/>
  <c r="H72" i="27" s="1"/>
  <c r="L69" i="27"/>
  <c r="J69" i="27"/>
  <c r="G69" i="27"/>
  <c r="H69" i="27" s="1"/>
  <c r="L68" i="27"/>
  <c r="J68" i="27"/>
  <c r="G68" i="27"/>
  <c r="H68" i="27" s="1"/>
  <c r="L67" i="27"/>
  <c r="J67" i="27"/>
  <c r="G67" i="27" s="1"/>
  <c r="H67" i="27" s="1"/>
  <c r="L66" i="27"/>
  <c r="J66" i="27"/>
  <c r="G66" i="27" s="1"/>
  <c r="H66" i="27" s="1"/>
  <c r="L65" i="27"/>
  <c r="J65" i="27"/>
  <c r="G65" i="27" s="1"/>
  <c r="H65" i="27" s="1"/>
  <c r="L63" i="27"/>
  <c r="J63" i="27"/>
  <c r="G63" i="27" s="1"/>
  <c r="H63" i="27" s="1"/>
  <c r="L62" i="27"/>
  <c r="J62" i="27"/>
  <c r="G62" i="27" s="1"/>
  <c r="H62" i="27" s="1"/>
  <c r="L61" i="27"/>
  <c r="J61" i="27"/>
  <c r="G61" i="27" s="1"/>
  <c r="H61" i="27" s="1"/>
  <c r="L60" i="27"/>
  <c r="J60" i="27"/>
  <c r="G60" i="27" s="1"/>
  <c r="H60" i="27" s="1"/>
  <c r="L59" i="27"/>
  <c r="J59" i="27"/>
  <c r="G59" i="27" s="1"/>
  <c r="H59" i="27" s="1"/>
  <c r="L56" i="27"/>
  <c r="J56" i="27"/>
  <c r="G56" i="27" s="1"/>
  <c r="H56" i="27" s="1"/>
  <c r="L55" i="27"/>
  <c r="J55" i="27"/>
  <c r="G55" i="27" s="1"/>
  <c r="H55" i="27" s="1"/>
  <c r="L54" i="27"/>
  <c r="J54" i="27"/>
  <c r="G54" i="27" s="1"/>
  <c r="H54" i="27" s="1"/>
  <c r="L53" i="27"/>
  <c r="J53" i="27"/>
  <c r="G53" i="27" s="1"/>
  <c r="H53" i="27" s="1"/>
  <c r="L52" i="27"/>
  <c r="J52" i="27"/>
  <c r="G52" i="27" s="1"/>
  <c r="H52" i="27" s="1"/>
  <c r="L51" i="27"/>
  <c r="J51" i="27"/>
  <c r="G51" i="27" s="1"/>
  <c r="H51" i="27" s="1"/>
  <c r="L50" i="27"/>
  <c r="J50" i="27"/>
  <c r="G50" i="27" s="1"/>
  <c r="H50" i="27" s="1"/>
  <c r="L49" i="27"/>
  <c r="J49" i="27"/>
  <c r="G49" i="27"/>
  <c r="H49" i="27" s="1"/>
  <c r="L48" i="27"/>
  <c r="J48" i="27"/>
  <c r="G48" i="27" s="1"/>
  <c r="H48" i="27" s="1"/>
  <c r="L47" i="27"/>
  <c r="J47" i="27"/>
  <c r="G47" i="27" s="1"/>
  <c r="H47" i="27" s="1"/>
  <c r="L44" i="27"/>
  <c r="J44" i="27"/>
  <c r="G44" i="27" s="1"/>
  <c r="H44" i="27" s="1"/>
  <c r="L43" i="27"/>
  <c r="J43" i="27"/>
  <c r="G43" i="27" s="1"/>
  <c r="H43" i="27" s="1"/>
  <c r="L40" i="27"/>
  <c r="J40" i="27"/>
  <c r="G40" i="27" s="1"/>
  <c r="H40" i="27" s="1"/>
  <c r="L39" i="27"/>
  <c r="J39" i="27"/>
  <c r="G39" i="27"/>
  <c r="H39" i="27" s="1"/>
  <c r="L38" i="27"/>
  <c r="J38" i="27"/>
  <c r="G38" i="27" s="1"/>
  <c r="H38" i="27" s="1"/>
  <c r="L37" i="27"/>
  <c r="J37" i="27"/>
  <c r="G37" i="27" s="1"/>
  <c r="H37" i="27" s="1"/>
  <c r="L36" i="27"/>
  <c r="J36" i="27"/>
  <c r="G36" i="27" s="1"/>
  <c r="H36" i="27" s="1"/>
  <c r="L33" i="27" l="1"/>
  <c r="J33" i="27"/>
  <c r="G33" i="27"/>
  <c r="H33" i="27" s="1"/>
  <c r="L32" i="27"/>
  <c r="J32" i="27"/>
  <c r="G32" i="27"/>
  <c r="H32" i="27" s="1"/>
  <c r="L31" i="27"/>
  <c r="J31" i="27"/>
  <c r="G31" i="27"/>
  <c r="H31" i="27" s="1"/>
  <c r="L30" i="27"/>
  <c r="J30" i="27"/>
  <c r="G30" i="27" s="1"/>
  <c r="H30" i="27" s="1"/>
  <c r="L29" i="27"/>
  <c r="J29" i="27"/>
  <c r="G29" i="27" s="1"/>
  <c r="H29" i="27" s="1"/>
  <c r="L27" i="27"/>
  <c r="J27" i="27"/>
  <c r="G27" i="27" s="1"/>
  <c r="H27" i="27" s="1"/>
  <c r="L26" i="27"/>
  <c r="J26" i="27"/>
  <c r="G26" i="27" s="1"/>
  <c r="H26" i="27" s="1"/>
  <c r="L25" i="27"/>
  <c r="J25" i="27"/>
  <c r="G25" i="27" s="1"/>
  <c r="H25" i="27" s="1"/>
  <c r="L24" i="27"/>
  <c r="J24" i="27"/>
  <c r="G24" i="27" s="1"/>
  <c r="H24" i="27" s="1"/>
  <c r="L23" i="27"/>
  <c r="J23" i="27"/>
  <c r="G23" i="27" s="1"/>
  <c r="H23" i="27" s="1"/>
  <c r="L281" i="26" l="1"/>
  <c r="J281" i="26"/>
  <c r="G281" i="26" s="1"/>
  <c r="H281" i="26" s="1"/>
  <c r="L280" i="26"/>
  <c r="J280" i="26"/>
  <c r="G280" i="26" s="1"/>
  <c r="H280" i="26" s="1"/>
  <c r="L277" i="26"/>
  <c r="J277" i="26"/>
  <c r="G277" i="26" s="1"/>
  <c r="H277" i="26" s="1"/>
  <c r="L274" i="26"/>
  <c r="J274" i="26"/>
  <c r="G274" i="26" s="1"/>
  <c r="H274" i="26" s="1"/>
  <c r="L273" i="26"/>
  <c r="J273" i="26"/>
  <c r="G273" i="26" s="1"/>
  <c r="H273" i="26" s="1"/>
  <c r="L272" i="26"/>
  <c r="J272" i="26"/>
  <c r="G272" i="26" s="1"/>
  <c r="H272" i="26" s="1"/>
  <c r="L271" i="26"/>
  <c r="J271" i="26"/>
  <c r="G271" i="26" s="1"/>
  <c r="H271" i="26" s="1"/>
  <c r="L270" i="26"/>
  <c r="J270" i="26"/>
  <c r="G270" i="26" s="1"/>
  <c r="H270" i="26" s="1"/>
  <c r="L269" i="26"/>
  <c r="J269" i="26"/>
  <c r="G269" i="26" s="1"/>
  <c r="H269" i="26" s="1"/>
  <c r="L266" i="26"/>
  <c r="J266" i="26"/>
  <c r="G266" i="26" s="1"/>
  <c r="H266" i="26" s="1"/>
  <c r="L265" i="26"/>
  <c r="J265" i="26"/>
  <c r="G265" i="26" s="1"/>
  <c r="H265" i="26" s="1"/>
  <c r="L264" i="26"/>
  <c r="J264" i="26"/>
  <c r="G264" i="26" s="1"/>
  <c r="H264" i="26" s="1"/>
  <c r="L263" i="26"/>
  <c r="J263" i="26"/>
  <c r="G263" i="26" s="1"/>
  <c r="H263" i="26" s="1"/>
  <c r="L262" i="26"/>
  <c r="J262" i="26"/>
  <c r="G262" i="26" s="1"/>
  <c r="H262" i="26" s="1"/>
  <c r="L261" i="26"/>
  <c r="J261" i="26"/>
  <c r="G261" i="26" s="1"/>
  <c r="H261" i="26" s="1"/>
  <c r="L260" i="26"/>
  <c r="J260" i="26"/>
  <c r="G260" i="26" s="1"/>
  <c r="H260" i="26" s="1"/>
  <c r="L259" i="26"/>
  <c r="J259" i="26"/>
  <c r="G259" i="26" s="1"/>
  <c r="H259" i="26" s="1"/>
  <c r="L256" i="26"/>
  <c r="J256" i="26"/>
  <c r="G256" i="26" s="1"/>
  <c r="H256" i="26" s="1"/>
  <c r="L255" i="26"/>
  <c r="J255" i="26"/>
  <c r="G255" i="26" s="1"/>
  <c r="H255" i="26" s="1"/>
  <c r="L254" i="26"/>
  <c r="J254" i="26"/>
  <c r="G254" i="26" s="1"/>
  <c r="H254" i="26" s="1"/>
  <c r="L253" i="26"/>
  <c r="J253" i="26"/>
  <c r="G253" i="26" s="1"/>
  <c r="H253" i="26" s="1"/>
  <c r="L252" i="26"/>
  <c r="J252" i="26"/>
  <c r="G252" i="26" s="1"/>
  <c r="H252" i="26" s="1"/>
  <c r="L249" i="26"/>
  <c r="J249" i="26"/>
  <c r="G249" i="26" s="1"/>
  <c r="H249" i="26" s="1"/>
  <c r="L248" i="26"/>
  <c r="J248" i="26"/>
  <c r="G248" i="26" s="1"/>
  <c r="H248" i="26" s="1"/>
  <c r="L247" i="26"/>
  <c r="J247" i="26"/>
  <c r="G247" i="26" s="1"/>
  <c r="H247" i="26" s="1"/>
  <c r="L246" i="26"/>
  <c r="J246" i="26"/>
  <c r="G246" i="26" s="1"/>
  <c r="H246" i="26" s="1"/>
  <c r="L245" i="26"/>
  <c r="J245" i="26"/>
  <c r="G245" i="26" s="1"/>
  <c r="H245" i="26" s="1"/>
  <c r="L244" i="26"/>
  <c r="J244" i="26"/>
  <c r="G244" i="26" s="1"/>
  <c r="H244" i="26" s="1"/>
  <c r="L243" i="26"/>
  <c r="J243" i="26"/>
  <c r="G243" i="26" s="1"/>
  <c r="H243" i="26" s="1"/>
  <c r="L242" i="26"/>
  <c r="J242" i="26"/>
  <c r="G242" i="26" s="1"/>
  <c r="H242" i="26" s="1"/>
  <c r="L241" i="26"/>
  <c r="J241" i="26"/>
  <c r="G241" i="26" s="1"/>
  <c r="H241" i="26" s="1"/>
  <c r="L238" i="26"/>
  <c r="J238" i="26"/>
  <c r="G238" i="26" s="1"/>
  <c r="H238" i="26" s="1"/>
  <c r="L237" i="26"/>
  <c r="J237" i="26"/>
  <c r="G237" i="26" s="1"/>
  <c r="H237" i="26" s="1"/>
  <c r="L236" i="26"/>
  <c r="J236" i="26"/>
  <c r="G236" i="26" s="1"/>
  <c r="H236" i="26" s="1"/>
  <c r="L233" i="26"/>
  <c r="J233" i="26"/>
  <c r="G233" i="26" s="1"/>
  <c r="H233" i="26" s="1"/>
  <c r="L232" i="26"/>
  <c r="J232" i="26"/>
  <c r="G232" i="26" s="1"/>
  <c r="H232" i="26" s="1"/>
  <c r="L231" i="26"/>
  <c r="J231" i="26"/>
  <c r="G231" i="26" s="1"/>
  <c r="H231" i="26" s="1"/>
  <c r="L228" i="26"/>
  <c r="J228" i="26"/>
  <c r="G228" i="26" s="1"/>
  <c r="H228" i="26" s="1"/>
  <c r="L225" i="26"/>
  <c r="J225" i="26"/>
  <c r="G225" i="26" s="1"/>
  <c r="H225" i="26" s="1"/>
  <c r="L224" i="26"/>
  <c r="J224" i="26"/>
  <c r="G224" i="26" s="1"/>
  <c r="H224" i="26" s="1"/>
  <c r="L222" i="26"/>
  <c r="J222" i="26"/>
  <c r="G222" i="26" s="1"/>
  <c r="H222" i="26" s="1"/>
  <c r="L221" i="26"/>
  <c r="J221" i="26"/>
  <c r="G221" i="26" s="1"/>
  <c r="H221" i="26" s="1"/>
  <c r="L219" i="26"/>
  <c r="J219" i="26"/>
  <c r="G219" i="26" s="1"/>
  <c r="H219" i="26" s="1"/>
  <c r="L216" i="26"/>
  <c r="J216" i="26"/>
  <c r="G216" i="26" s="1"/>
  <c r="H216" i="26" s="1"/>
  <c r="L215" i="26"/>
  <c r="J215" i="26"/>
  <c r="G215" i="26" s="1"/>
  <c r="H215" i="26" s="1"/>
  <c r="L214" i="26"/>
  <c r="J214" i="26"/>
  <c r="G214" i="26" s="1"/>
  <c r="H214" i="26" s="1"/>
  <c r="L213" i="26"/>
  <c r="J213" i="26"/>
  <c r="G213" i="26" s="1"/>
  <c r="H213" i="26" s="1"/>
  <c r="L212" i="26"/>
  <c r="J212" i="26"/>
  <c r="G212" i="26" s="1"/>
  <c r="H212" i="26" s="1"/>
  <c r="L211" i="26"/>
  <c r="J211" i="26"/>
  <c r="G211" i="26" s="1"/>
  <c r="H211" i="26" s="1"/>
  <c r="L208" i="26"/>
  <c r="J208" i="26"/>
  <c r="G208" i="26" s="1"/>
  <c r="H208" i="26" s="1"/>
  <c r="L207" i="26"/>
  <c r="J207" i="26"/>
  <c r="G207" i="26" s="1"/>
  <c r="H207" i="26" s="1"/>
  <c r="L206" i="26"/>
  <c r="J206" i="26"/>
  <c r="G206" i="26" s="1"/>
  <c r="H206" i="26" s="1"/>
  <c r="L205" i="26"/>
  <c r="J205" i="26"/>
  <c r="G205" i="26" s="1"/>
  <c r="H205" i="26" s="1"/>
  <c r="L204" i="26"/>
  <c r="J204" i="26"/>
  <c r="G204" i="26" s="1"/>
  <c r="H204" i="26" s="1"/>
  <c r="L203" i="26"/>
  <c r="J203" i="26"/>
  <c r="G203" i="26" s="1"/>
  <c r="H203" i="26" s="1"/>
  <c r="L201" i="26"/>
  <c r="J201" i="26"/>
  <c r="G201" i="26" s="1"/>
  <c r="H201" i="26" s="1"/>
  <c r="L200" i="26"/>
  <c r="J200" i="26"/>
  <c r="G200" i="26" s="1"/>
  <c r="H200" i="26" s="1"/>
  <c r="L199" i="26"/>
  <c r="J199" i="26"/>
  <c r="G199" i="26" s="1"/>
  <c r="H199" i="26" s="1"/>
  <c r="L198" i="26"/>
  <c r="J198" i="26"/>
  <c r="G198" i="26" s="1"/>
  <c r="H198" i="26" s="1"/>
  <c r="L197" i="26"/>
  <c r="J197" i="26"/>
  <c r="G197" i="26" s="1"/>
  <c r="H197" i="26" s="1"/>
  <c r="L196" i="26"/>
  <c r="J196" i="26"/>
  <c r="G196" i="26" s="1"/>
  <c r="H196" i="26" s="1"/>
  <c r="L194" i="26"/>
  <c r="J194" i="26"/>
  <c r="G194" i="26" s="1"/>
  <c r="H194" i="26" s="1"/>
  <c r="L191" i="26"/>
  <c r="J191" i="26"/>
  <c r="G191" i="26" s="1"/>
  <c r="H191" i="26" s="1"/>
  <c r="L190" i="26"/>
  <c r="J190" i="26"/>
  <c r="G190" i="26" s="1"/>
  <c r="H190" i="26" s="1"/>
  <c r="L189" i="26"/>
  <c r="J189" i="26"/>
  <c r="G189" i="26" s="1"/>
  <c r="H189" i="26" s="1"/>
  <c r="L188" i="26"/>
  <c r="J188" i="26"/>
  <c r="G188" i="26" s="1"/>
  <c r="H188" i="26" s="1"/>
  <c r="L187" i="26"/>
  <c r="J187" i="26"/>
  <c r="G187" i="26" s="1"/>
  <c r="H187" i="26" s="1"/>
  <c r="L186" i="26"/>
  <c r="J186" i="26"/>
  <c r="G186" i="26" s="1"/>
  <c r="H186" i="26" s="1"/>
  <c r="L183" i="26"/>
  <c r="J183" i="26"/>
  <c r="G183" i="26" s="1"/>
  <c r="H183" i="26" s="1"/>
  <c r="L182" i="26"/>
  <c r="J182" i="26"/>
  <c r="G182" i="26" s="1"/>
  <c r="H182" i="26" s="1"/>
  <c r="L181" i="26"/>
  <c r="J181" i="26"/>
  <c r="G181" i="26" s="1"/>
  <c r="H181" i="26" s="1"/>
  <c r="L180" i="26"/>
  <c r="J180" i="26"/>
  <c r="G180" i="26" s="1"/>
  <c r="H180" i="26" s="1"/>
  <c r="L179" i="26"/>
  <c r="J179" i="26"/>
  <c r="G179" i="26" s="1"/>
  <c r="H179" i="26" s="1"/>
  <c r="L178" i="26"/>
  <c r="J178" i="26"/>
  <c r="G178" i="26" s="1"/>
  <c r="H178" i="26" s="1"/>
  <c r="L176" i="26"/>
  <c r="J176" i="26"/>
  <c r="G176" i="26" s="1"/>
  <c r="H176" i="26" s="1"/>
  <c r="L175" i="26"/>
  <c r="J175" i="26"/>
  <c r="G175" i="26" s="1"/>
  <c r="H175" i="26" s="1"/>
  <c r="L174" i="26"/>
  <c r="J174" i="26"/>
  <c r="G174" i="26" s="1"/>
  <c r="H174" i="26" s="1"/>
  <c r="L173" i="26"/>
  <c r="J173" i="26"/>
  <c r="G173" i="26" s="1"/>
  <c r="H173" i="26" s="1"/>
  <c r="L172" i="26"/>
  <c r="J172" i="26"/>
  <c r="G172" i="26" s="1"/>
  <c r="H172" i="26" s="1"/>
  <c r="L171" i="26"/>
  <c r="J171" i="26"/>
  <c r="G171" i="26" s="1"/>
  <c r="H171" i="26" s="1"/>
  <c r="L168" i="26"/>
  <c r="J168" i="26"/>
  <c r="G168" i="26" s="1"/>
  <c r="H168" i="26" s="1"/>
  <c r="L167" i="26"/>
  <c r="J167" i="26"/>
  <c r="G167" i="26" s="1"/>
  <c r="H167" i="26" s="1"/>
  <c r="L166" i="26"/>
  <c r="J166" i="26"/>
  <c r="G166" i="26" s="1"/>
  <c r="H166" i="26" s="1"/>
  <c r="L165" i="26"/>
  <c r="J165" i="26"/>
  <c r="G165" i="26" s="1"/>
  <c r="H165" i="26" s="1"/>
  <c r="L164" i="26"/>
  <c r="J164" i="26"/>
  <c r="G164" i="26" s="1"/>
  <c r="H164" i="26" s="1"/>
  <c r="L163" i="26"/>
  <c r="J163" i="26"/>
  <c r="G163" i="26" s="1"/>
  <c r="H163" i="26" s="1"/>
  <c r="L160" i="26"/>
  <c r="J160" i="26"/>
  <c r="G160" i="26" s="1"/>
  <c r="H160" i="26" s="1"/>
  <c r="L159" i="26"/>
  <c r="J159" i="26"/>
  <c r="G159" i="26" s="1"/>
  <c r="H159" i="26" s="1"/>
  <c r="L158" i="26"/>
  <c r="J158" i="26"/>
  <c r="G158" i="26" s="1"/>
  <c r="H158" i="26" s="1"/>
  <c r="L157" i="26"/>
  <c r="J157" i="26"/>
  <c r="G157" i="26" s="1"/>
  <c r="H157" i="26" s="1"/>
  <c r="L156" i="26"/>
  <c r="J156" i="26"/>
  <c r="G156" i="26" s="1"/>
  <c r="H156" i="26" s="1"/>
  <c r="L155" i="26"/>
  <c r="J155" i="26"/>
  <c r="G155" i="26" s="1"/>
  <c r="H155" i="26" s="1"/>
  <c r="L153" i="26"/>
  <c r="J153" i="26"/>
  <c r="G153" i="26" s="1"/>
  <c r="H153" i="26" s="1"/>
  <c r="L152" i="26"/>
  <c r="J152" i="26"/>
  <c r="G152" i="26" s="1"/>
  <c r="H152" i="26" s="1"/>
  <c r="L151" i="26"/>
  <c r="J151" i="26"/>
  <c r="G151" i="26" s="1"/>
  <c r="H151" i="26" s="1"/>
  <c r="L150" i="26"/>
  <c r="J150" i="26"/>
  <c r="G150" i="26" s="1"/>
  <c r="H150" i="26" s="1"/>
  <c r="L149" i="26"/>
  <c r="J149" i="26"/>
  <c r="G149" i="26" s="1"/>
  <c r="H149" i="26" s="1"/>
  <c r="L148" i="26"/>
  <c r="J148" i="26"/>
  <c r="G148" i="26" s="1"/>
  <c r="H148" i="26" s="1"/>
  <c r="L146" i="26"/>
  <c r="J146" i="26"/>
  <c r="G146" i="26" s="1"/>
  <c r="H146" i="26" s="1"/>
  <c r="L143" i="26"/>
  <c r="J143" i="26"/>
  <c r="G143" i="26" s="1"/>
  <c r="H143" i="26" s="1"/>
  <c r="L142" i="26"/>
  <c r="J142" i="26"/>
  <c r="G142" i="26" s="1"/>
  <c r="H142" i="26" s="1"/>
  <c r="L141" i="26"/>
  <c r="J141" i="26"/>
  <c r="G141" i="26" s="1"/>
  <c r="H141" i="26" s="1"/>
  <c r="L140" i="26"/>
  <c r="J140" i="26"/>
  <c r="G140" i="26" s="1"/>
  <c r="H140" i="26" s="1"/>
  <c r="L139" i="26"/>
  <c r="J139" i="26"/>
  <c r="G139" i="26" s="1"/>
  <c r="H139" i="26" s="1"/>
  <c r="L138" i="26"/>
  <c r="J138" i="26"/>
  <c r="G138" i="26" s="1"/>
  <c r="H138" i="26" s="1"/>
  <c r="L135" i="26"/>
  <c r="J135" i="26"/>
  <c r="G135" i="26" s="1"/>
  <c r="H135" i="26" s="1"/>
  <c r="L134" i="26"/>
  <c r="J134" i="26"/>
  <c r="G134" i="26" s="1"/>
  <c r="H134" i="26" s="1"/>
  <c r="L133" i="26"/>
  <c r="J133" i="26"/>
  <c r="G133" i="26" s="1"/>
  <c r="H133" i="26" s="1"/>
  <c r="L132" i="26"/>
  <c r="J132" i="26"/>
  <c r="G132" i="26" s="1"/>
  <c r="H132" i="26" s="1"/>
  <c r="L131" i="26"/>
  <c r="J131" i="26"/>
  <c r="G131" i="26" s="1"/>
  <c r="H131" i="26" s="1"/>
  <c r="L130" i="26"/>
  <c r="J130" i="26"/>
  <c r="G130" i="26" s="1"/>
  <c r="H130" i="26" s="1"/>
  <c r="L128" i="26"/>
  <c r="J128" i="26"/>
  <c r="G128" i="26" s="1"/>
  <c r="H128" i="26" s="1"/>
  <c r="L127" i="26"/>
  <c r="J127" i="26"/>
  <c r="G127" i="26" s="1"/>
  <c r="H127" i="26" s="1"/>
  <c r="L126" i="26"/>
  <c r="J126" i="26"/>
  <c r="G126" i="26" s="1"/>
  <c r="H126" i="26" s="1"/>
  <c r="L125" i="26"/>
  <c r="J125" i="26"/>
  <c r="G125" i="26" s="1"/>
  <c r="H125" i="26" s="1"/>
  <c r="L124" i="26"/>
  <c r="J124" i="26"/>
  <c r="G124" i="26" s="1"/>
  <c r="H124" i="26" s="1"/>
  <c r="L123" i="26"/>
  <c r="J123" i="26"/>
  <c r="G123" i="26" s="1"/>
  <c r="H123" i="26" s="1"/>
  <c r="L121" i="26"/>
  <c r="J121" i="26"/>
  <c r="G121" i="26" s="1"/>
  <c r="H121" i="26" s="1"/>
  <c r="L118" i="26"/>
  <c r="J118" i="26"/>
  <c r="G118" i="26" s="1"/>
  <c r="H118" i="26" s="1"/>
  <c r="L117" i="26"/>
  <c r="J117" i="26"/>
  <c r="G117" i="26" s="1"/>
  <c r="H117" i="26" s="1"/>
  <c r="L116" i="26"/>
  <c r="J116" i="26"/>
  <c r="G116" i="26" s="1"/>
  <c r="H116" i="26" s="1"/>
  <c r="L115" i="26"/>
  <c r="J115" i="26"/>
  <c r="G115" i="26" s="1"/>
  <c r="H115" i="26" s="1"/>
  <c r="L114" i="26"/>
  <c r="J114" i="26"/>
  <c r="G114" i="26" s="1"/>
  <c r="H114" i="26" s="1"/>
  <c r="L113" i="26"/>
  <c r="J113" i="26"/>
  <c r="G113" i="26" s="1"/>
  <c r="H113" i="26" s="1"/>
  <c r="L110" i="26"/>
  <c r="J110" i="26"/>
  <c r="G110" i="26" s="1"/>
  <c r="H110" i="26" s="1"/>
  <c r="L109" i="26"/>
  <c r="J109" i="26"/>
  <c r="G109" i="26" s="1"/>
  <c r="H109" i="26" s="1"/>
  <c r="L108" i="26"/>
  <c r="J108" i="26"/>
  <c r="G108" i="26" s="1"/>
  <c r="H108" i="26" s="1"/>
  <c r="L107" i="26"/>
  <c r="J107" i="26"/>
  <c r="G107" i="26" s="1"/>
  <c r="H107" i="26" s="1"/>
  <c r="L106" i="26"/>
  <c r="J106" i="26"/>
  <c r="G106" i="26" s="1"/>
  <c r="H106" i="26" s="1"/>
  <c r="L105" i="26"/>
  <c r="J105" i="26"/>
  <c r="G105" i="26" s="1"/>
  <c r="H105" i="26" s="1"/>
  <c r="L103" i="26"/>
  <c r="J103" i="26"/>
  <c r="G103" i="26" s="1"/>
  <c r="H103" i="26" s="1"/>
  <c r="L102" i="26"/>
  <c r="J102" i="26"/>
  <c r="G102" i="26" s="1"/>
  <c r="H102" i="26" s="1"/>
  <c r="L101" i="26"/>
  <c r="J101" i="26"/>
  <c r="G101" i="26" s="1"/>
  <c r="H101" i="26" s="1"/>
  <c r="L100" i="26"/>
  <c r="J100" i="26"/>
  <c r="G100" i="26" s="1"/>
  <c r="H100" i="26" s="1"/>
  <c r="L99" i="26"/>
  <c r="J99" i="26"/>
  <c r="G99" i="26" s="1"/>
  <c r="H99" i="26" s="1"/>
  <c r="L98" i="26"/>
  <c r="J98" i="26"/>
  <c r="G98" i="26" s="1"/>
  <c r="H98" i="26" s="1"/>
  <c r="L96" i="26"/>
  <c r="J96" i="26"/>
  <c r="G96" i="26" s="1"/>
  <c r="H96" i="26" s="1"/>
  <c r="L93" i="26"/>
  <c r="J93" i="26"/>
  <c r="G93" i="26" s="1"/>
  <c r="H93" i="26" s="1"/>
  <c r="L92" i="26"/>
  <c r="J92" i="26"/>
  <c r="G92" i="26" s="1"/>
  <c r="H92" i="26" s="1"/>
  <c r="L91" i="26"/>
  <c r="J91" i="26"/>
  <c r="G91" i="26" s="1"/>
  <c r="H91" i="26" s="1"/>
  <c r="L90" i="26"/>
  <c r="J90" i="26"/>
  <c r="G90" i="26" s="1"/>
  <c r="H90" i="26" s="1"/>
  <c r="L89" i="26"/>
  <c r="J89" i="26"/>
  <c r="G89" i="26" s="1"/>
  <c r="H89" i="26" s="1"/>
  <c r="L88" i="26"/>
  <c r="J88" i="26"/>
  <c r="G88" i="26" s="1"/>
  <c r="H88" i="26" s="1"/>
  <c r="L87" i="26"/>
  <c r="J87" i="26"/>
  <c r="G87" i="26" s="1"/>
  <c r="H87" i="26" s="1"/>
  <c r="L86" i="26"/>
  <c r="J86" i="26"/>
  <c r="G86" i="26" s="1"/>
  <c r="H86" i="26" s="1"/>
  <c r="L85" i="26"/>
  <c r="J85" i="26"/>
  <c r="G85" i="26" s="1"/>
  <c r="H85" i="26" s="1"/>
  <c r="L84" i="26"/>
  <c r="J84" i="26"/>
  <c r="G84" i="26" s="1"/>
  <c r="H84" i="26" s="1"/>
  <c r="L83" i="26"/>
  <c r="J83" i="26"/>
  <c r="G83" i="26" s="1"/>
  <c r="H83" i="26" s="1"/>
  <c r="L82" i="26"/>
  <c r="J82" i="26"/>
  <c r="G82" i="26" s="1"/>
  <c r="H82" i="26" s="1"/>
  <c r="L81" i="26"/>
  <c r="J81" i="26"/>
  <c r="G81" i="26" s="1"/>
  <c r="H81" i="26" s="1"/>
  <c r="L80" i="26"/>
  <c r="J80" i="26"/>
  <c r="G80" i="26" s="1"/>
  <c r="H80" i="26" s="1"/>
  <c r="L79" i="26"/>
  <c r="J79" i="26"/>
  <c r="G79" i="26" s="1"/>
  <c r="H79" i="26" s="1"/>
  <c r="L76" i="26"/>
  <c r="J76" i="26"/>
  <c r="G76" i="26" s="1"/>
  <c r="H76" i="26" s="1"/>
  <c r="L75" i="26"/>
  <c r="J75" i="26"/>
  <c r="G75" i="26" s="1"/>
  <c r="H75" i="26" s="1"/>
  <c r="L74" i="26"/>
  <c r="J74" i="26"/>
  <c r="G74" i="26" s="1"/>
  <c r="H74" i="26" s="1"/>
  <c r="L71" i="26"/>
  <c r="J71" i="26"/>
  <c r="G71" i="26" s="1"/>
  <c r="H71" i="26" s="1"/>
  <c r="L70" i="26"/>
  <c r="J70" i="26"/>
  <c r="G70" i="26" s="1"/>
  <c r="H70" i="26" s="1"/>
  <c r="L69" i="26"/>
  <c r="J69" i="26"/>
  <c r="G69" i="26" s="1"/>
  <c r="H69" i="26" s="1"/>
  <c r="L68" i="26"/>
  <c r="J68" i="26"/>
  <c r="G68" i="26" s="1"/>
  <c r="H68" i="26" s="1"/>
  <c r="L67" i="26"/>
  <c r="J67" i="26"/>
  <c r="G67" i="26" s="1"/>
  <c r="H67" i="26" s="1"/>
  <c r="L66" i="26"/>
  <c r="J66" i="26"/>
  <c r="G66" i="26" s="1"/>
  <c r="H66" i="26" s="1"/>
  <c r="L65" i="26"/>
  <c r="J65" i="26"/>
  <c r="G65" i="26" s="1"/>
  <c r="H65" i="26" s="1"/>
  <c r="L58" i="26"/>
  <c r="J58" i="26"/>
  <c r="G58" i="26" s="1"/>
  <c r="H58" i="26" s="1"/>
  <c r="L57" i="26"/>
  <c r="J57" i="26"/>
  <c r="G57" i="26" s="1"/>
  <c r="H57" i="26" s="1"/>
  <c r="L56" i="26"/>
  <c r="J56" i="26"/>
  <c r="G56" i="26" s="1"/>
  <c r="H56" i="26" s="1"/>
  <c r="L55" i="26"/>
  <c r="J55" i="26"/>
  <c r="G55" i="26" s="1"/>
  <c r="H55" i="26" s="1"/>
  <c r="L49" i="26"/>
  <c r="J49" i="26"/>
  <c r="G49" i="26" s="1"/>
  <c r="H49" i="26" s="1"/>
  <c r="L48" i="26"/>
  <c r="J48" i="26"/>
  <c r="G48" i="26" s="1"/>
  <c r="H48" i="26" s="1"/>
  <c r="L47" i="26"/>
  <c r="J47" i="26"/>
  <c r="G47" i="26" s="1"/>
  <c r="H47" i="26" s="1"/>
  <c r="L46" i="26"/>
  <c r="J46" i="26"/>
  <c r="G46" i="26" s="1"/>
  <c r="H46" i="26" s="1"/>
  <c r="L44" i="26"/>
  <c r="J44" i="26"/>
  <c r="G44" i="26" s="1"/>
  <c r="H44" i="26" s="1"/>
  <c r="L37" i="26"/>
  <c r="J37" i="26"/>
  <c r="G37" i="26" s="1"/>
  <c r="H37" i="26" s="1"/>
  <c r="L36" i="26"/>
  <c r="J36" i="26"/>
  <c r="G36" i="26" s="1"/>
  <c r="H36" i="26" s="1"/>
  <c r="L35" i="26"/>
  <c r="J35" i="26"/>
  <c r="G35" i="26" s="1"/>
  <c r="H35" i="26" s="1"/>
  <c r="L34" i="26"/>
  <c r="J34" i="26"/>
  <c r="G34" i="26" s="1"/>
  <c r="H34" i="26" s="1"/>
  <c r="L28" i="26"/>
  <c r="J28" i="26"/>
  <c r="G28" i="26" s="1"/>
  <c r="H28" i="26" s="1"/>
  <c r="L27" i="26"/>
  <c r="J27" i="26"/>
  <c r="G27" i="26" s="1"/>
  <c r="H27" i="26" s="1"/>
  <c r="L26" i="26"/>
  <c r="J26" i="26"/>
  <c r="G26" i="26" s="1"/>
  <c r="H26" i="26" s="1"/>
  <c r="L25" i="26"/>
  <c r="J25" i="26"/>
  <c r="G25" i="26" s="1"/>
  <c r="H25" i="26" s="1"/>
  <c r="L23" i="26"/>
  <c r="J23" i="26"/>
  <c r="G23" i="26" s="1"/>
  <c r="H23" i="26" s="1"/>
  <c r="L129" i="29"/>
  <c r="J129" i="29"/>
  <c r="G129" i="29" s="1"/>
  <c r="H129" i="29" s="1"/>
  <c r="L128" i="29"/>
  <c r="J128" i="29"/>
  <c r="G128" i="29" s="1"/>
  <c r="H128" i="29" s="1"/>
  <c r="L127" i="29"/>
  <c r="J127" i="29"/>
  <c r="G127" i="29" s="1"/>
  <c r="H127" i="29" s="1"/>
  <c r="L138" i="29"/>
  <c r="J138" i="29"/>
  <c r="G138" i="29" s="1"/>
  <c r="H138" i="29" s="1"/>
  <c r="L141" i="29"/>
  <c r="J141" i="29"/>
  <c r="G141" i="29" s="1"/>
  <c r="H141" i="29" s="1"/>
  <c r="L135" i="29"/>
  <c r="J135" i="29"/>
  <c r="G135" i="29" s="1"/>
  <c r="H135" i="29" s="1"/>
  <c r="L134" i="29"/>
  <c r="J134" i="29"/>
  <c r="G134" i="29" s="1"/>
  <c r="H134" i="29" s="1"/>
  <c r="L133" i="29"/>
  <c r="J133" i="29"/>
  <c r="G133" i="29" s="1"/>
  <c r="H133" i="29" s="1"/>
  <c r="L132" i="29"/>
  <c r="J132" i="29"/>
  <c r="G132" i="29" s="1"/>
  <c r="H132" i="29" s="1"/>
  <c r="L124" i="29"/>
  <c r="J124" i="29"/>
  <c r="G124" i="29" s="1"/>
  <c r="H124" i="29" s="1"/>
  <c r="L121" i="29"/>
  <c r="J121" i="29"/>
  <c r="G121" i="29" s="1"/>
  <c r="H121" i="29" s="1"/>
  <c r="L120" i="29"/>
  <c r="J120" i="29"/>
  <c r="G120" i="29" s="1"/>
  <c r="H120" i="29" s="1"/>
  <c r="L119" i="29"/>
  <c r="J119" i="29"/>
  <c r="G119" i="29" s="1"/>
  <c r="H119" i="29" s="1"/>
  <c r="L118" i="29"/>
  <c r="J118" i="29"/>
  <c r="G118" i="29" s="1"/>
  <c r="H118" i="29" s="1"/>
  <c r="L115" i="29"/>
  <c r="J115" i="29"/>
  <c r="G115" i="29" s="1"/>
  <c r="H115" i="29" s="1"/>
  <c r="L114" i="29"/>
  <c r="J114" i="29"/>
  <c r="G114" i="29" s="1"/>
  <c r="H114" i="29" s="1"/>
  <c r="L113" i="29"/>
  <c r="J113" i="29"/>
  <c r="G113" i="29" s="1"/>
  <c r="H113" i="29" s="1"/>
  <c r="L111" i="29"/>
  <c r="J111" i="29"/>
  <c r="G111" i="29" s="1"/>
  <c r="H111" i="29" s="1"/>
  <c r="L110" i="29"/>
  <c r="J110" i="29"/>
  <c r="G110" i="29" s="1"/>
  <c r="H110" i="29" s="1"/>
  <c r="L109" i="29"/>
  <c r="J109" i="29"/>
  <c r="G109" i="29" s="1"/>
  <c r="H109" i="29" s="1"/>
  <c r="L108" i="29"/>
  <c r="J108" i="29"/>
  <c r="G108" i="29" s="1"/>
  <c r="H108" i="29" s="1"/>
  <c r="L106" i="29"/>
  <c r="J106" i="29"/>
  <c r="G106" i="29" s="1"/>
  <c r="H106" i="29" s="1"/>
  <c r="L103" i="29"/>
  <c r="J103" i="29"/>
  <c r="G103" i="29" s="1"/>
  <c r="H103" i="29" s="1"/>
  <c r="L102" i="29"/>
  <c r="J102" i="29"/>
  <c r="G102" i="29" s="1"/>
  <c r="H102" i="29" s="1"/>
  <c r="L101" i="29"/>
  <c r="J101" i="29"/>
  <c r="G101" i="29" s="1"/>
  <c r="H101" i="29" s="1"/>
  <c r="L100" i="29"/>
  <c r="J100" i="29"/>
  <c r="G100" i="29" s="1"/>
  <c r="H100" i="29" s="1"/>
  <c r="L97" i="29"/>
  <c r="J97" i="29"/>
  <c r="G97" i="29" s="1"/>
  <c r="H97" i="29" s="1"/>
  <c r="L96" i="29"/>
  <c r="J96" i="29"/>
  <c r="G96" i="29" s="1"/>
  <c r="H96" i="29" s="1"/>
  <c r="L95" i="29"/>
  <c r="J95" i="29"/>
  <c r="G95" i="29" s="1"/>
  <c r="H95" i="29" s="1"/>
  <c r="L93" i="29"/>
  <c r="J93" i="29"/>
  <c r="G93" i="29" s="1"/>
  <c r="H93" i="29" s="1"/>
  <c r="L92" i="29"/>
  <c r="J92" i="29"/>
  <c r="G92" i="29" s="1"/>
  <c r="H92" i="29" s="1"/>
  <c r="L91" i="29"/>
  <c r="J91" i="29"/>
  <c r="G91" i="29" s="1"/>
  <c r="H91" i="29" s="1"/>
  <c r="L90" i="29"/>
  <c r="J90" i="29"/>
  <c r="G90" i="29" s="1"/>
  <c r="H90" i="29" s="1"/>
  <c r="L87" i="29"/>
  <c r="J87" i="29"/>
  <c r="G87" i="29" s="1"/>
  <c r="H87" i="29" s="1"/>
  <c r="L86" i="29"/>
  <c r="J86" i="29"/>
  <c r="G86" i="29" s="1"/>
  <c r="H86" i="29" s="1"/>
  <c r="L85" i="29"/>
  <c r="J85" i="29"/>
  <c r="G85" i="29" s="1"/>
  <c r="H85" i="29" s="1"/>
  <c r="L84" i="29"/>
  <c r="J84" i="29"/>
  <c r="G84" i="29" s="1"/>
  <c r="H84" i="29" s="1"/>
  <c r="L81" i="29"/>
  <c r="J81" i="29"/>
  <c r="G81" i="29" s="1"/>
  <c r="H81" i="29" s="1"/>
  <c r="L80" i="29"/>
  <c r="J80" i="29"/>
  <c r="G80" i="29" s="1"/>
  <c r="H80" i="29" s="1"/>
  <c r="L79" i="29"/>
  <c r="J79" i="29"/>
  <c r="G79" i="29" s="1"/>
  <c r="H79" i="29" s="1"/>
  <c r="L77" i="29"/>
  <c r="J77" i="29"/>
  <c r="G77" i="29" s="1"/>
  <c r="H77" i="29" s="1"/>
  <c r="L76" i="29"/>
  <c r="J76" i="29"/>
  <c r="G76" i="29" s="1"/>
  <c r="H76" i="29" s="1"/>
  <c r="L75" i="29"/>
  <c r="J75" i="29"/>
  <c r="G75" i="29" s="1"/>
  <c r="H75" i="29" s="1"/>
  <c r="L74" i="29"/>
  <c r="J74" i="29"/>
  <c r="G74" i="29" s="1"/>
  <c r="H74" i="29" s="1"/>
  <c r="L72" i="29"/>
  <c r="J72" i="29"/>
  <c r="G72" i="29" s="1"/>
  <c r="H72" i="29" s="1"/>
  <c r="L69" i="29"/>
  <c r="J69" i="29"/>
  <c r="G69" i="29" s="1"/>
  <c r="H69" i="29" s="1"/>
  <c r="L68" i="29"/>
  <c r="J68" i="29"/>
  <c r="G68" i="29" s="1"/>
  <c r="H68" i="29" s="1"/>
  <c r="L67" i="29"/>
  <c r="J67" i="29"/>
  <c r="G67" i="29" s="1"/>
  <c r="H67" i="29" s="1"/>
  <c r="L66" i="29"/>
  <c r="J66" i="29"/>
  <c r="G66" i="29" s="1"/>
  <c r="H66" i="29" s="1"/>
  <c r="L65" i="29"/>
  <c r="J65" i="29"/>
  <c r="G65" i="29" s="1"/>
  <c r="H65" i="29" s="1"/>
  <c r="L64" i="29"/>
  <c r="J64" i="29"/>
  <c r="G64" i="29" s="1"/>
  <c r="H64" i="29" s="1"/>
  <c r="L63" i="29"/>
  <c r="J63" i="29"/>
  <c r="G63" i="29" s="1"/>
  <c r="H63" i="29" s="1"/>
  <c r="L62" i="29"/>
  <c r="J62" i="29"/>
  <c r="G62" i="29" s="1"/>
  <c r="H62" i="29" s="1"/>
  <c r="L61" i="29"/>
  <c r="J61" i="29"/>
  <c r="G61" i="29" s="1"/>
  <c r="H61" i="29" s="1"/>
  <c r="L58" i="29"/>
  <c r="J58" i="29"/>
  <c r="G58" i="29" s="1"/>
  <c r="H58" i="29" s="1"/>
  <c r="L55" i="29"/>
  <c r="J55" i="29"/>
  <c r="G55" i="29" s="1"/>
  <c r="H55" i="29" s="1"/>
  <c r="L54" i="29"/>
  <c r="J54" i="29"/>
  <c r="G54" i="29" s="1"/>
  <c r="H54" i="29" s="1"/>
  <c r="L53" i="29"/>
  <c r="J53" i="29"/>
  <c r="G53" i="29" s="1"/>
  <c r="H53" i="29" s="1"/>
  <c r="L52" i="29"/>
  <c r="J52" i="29"/>
  <c r="G52" i="29" s="1"/>
  <c r="H52" i="29" s="1"/>
  <c r="L51" i="29"/>
  <c r="J51" i="29"/>
  <c r="G51" i="29" s="1"/>
  <c r="H51" i="29" s="1"/>
  <c r="L46" i="29"/>
  <c r="J46" i="29"/>
  <c r="G46" i="29" s="1"/>
  <c r="H46" i="29" s="1"/>
  <c r="L45" i="29"/>
  <c r="J45" i="29"/>
  <c r="G45" i="29" s="1"/>
  <c r="H45" i="29" s="1"/>
  <c r="L41" i="29"/>
  <c r="J41" i="29"/>
  <c r="G41" i="29" s="1"/>
  <c r="H41" i="29" s="1"/>
  <c r="L40" i="29"/>
  <c r="J40" i="29"/>
  <c r="G40" i="29" s="1"/>
  <c r="H40" i="29" s="1"/>
  <c r="L39" i="29"/>
  <c r="J39" i="29"/>
  <c r="G39" i="29" s="1"/>
  <c r="H39" i="29" s="1"/>
  <c r="L37" i="29"/>
  <c r="J37" i="29"/>
  <c r="G37" i="29" s="1"/>
  <c r="H37" i="29" s="1"/>
  <c r="L32" i="29"/>
  <c r="J32" i="29"/>
  <c r="G32" i="29" s="1"/>
  <c r="H32" i="29" s="1"/>
  <c r="L31" i="29"/>
  <c r="J31" i="29"/>
  <c r="G31" i="29" s="1"/>
  <c r="H31" i="29" s="1"/>
  <c r="L27" i="29"/>
  <c r="J27" i="29"/>
  <c r="G27" i="29" s="1"/>
  <c r="H27" i="29" s="1"/>
  <c r="L26" i="29"/>
  <c r="J26" i="29"/>
  <c r="G26" i="29" s="1"/>
  <c r="H26" i="29" s="1"/>
  <c r="L25" i="29"/>
  <c r="J25" i="29"/>
  <c r="G25" i="29" s="1"/>
  <c r="H25" i="29" s="1"/>
  <c r="L23" i="29"/>
  <c r="J23" i="29"/>
  <c r="G23" i="29" s="1"/>
  <c r="H23" i="29" s="1"/>
  <c r="L332" i="15"/>
  <c r="J332" i="15"/>
  <c r="G332" i="15" s="1"/>
  <c r="H332" i="15" s="1"/>
  <c r="L331" i="15"/>
  <c r="J331" i="15"/>
  <c r="G331" i="15" s="1"/>
  <c r="H331" i="15" s="1"/>
  <c r="L328" i="15"/>
  <c r="J328" i="15"/>
  <c r="G328" i="15" s="1"/>
  <c r="H328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0" i="15"/>
  <c r="J280" i="15"/>
  <c r="G280" i="15" s="1"/>
  <c r="H280" i="15" s="1"/>
  <c r="L277" i="15"/>
  <c r="J277" i="15"/>
  <c r="G277" i="15" s="1"/>
  <c r="H277" i="15" s="1"/>
  <c r="L274" i="15"/>
  <c r="J274" i="15"/>
  <c r="G274" i="15" s="1"/>
  <c r="H274" i="15" s="1"/>
  <c r="L273" i="15"/>
  <c r="J273" i="15"/>
  <c r="G273" i="15" s="1"/>
  <c r="H273" i="15" s="1"/>
  <c r="L271" i="15"/>
  <c r="J271" i="15"/>
  <c r="G271" i="15" s="1"/>
  <c r="H271" i="15" s="1"/>
  <c r="L270" i="15"/>
  <c r="J270" i="15"/>
  <c r="G270" i="15" s="1"/>
  <c r="H270" i="15" s="1"/>
  <c r="L268" i="15"/>
  <c r="J268" i="15"/>
  <c r="G268" i="15" s="1"/>
  <c r="H268" i="15" s="1"/>
  <c r="L266" i="15"/>
  <c r="J266" i="15"/>
  <c r="G266" i="15" s="1"/>
  <c r="H266" i="15" s="1"/>
  <c r="L265" i="15"/>
  <c r="J265" i="15"/>
  <c r="G265" i="15" s="1"/>
  <c r="H265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0" i="15"/>
  <c r="J240" i="15"/>
  <c r="G240" i="15" s="1"/>
  <c r="H240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2" i="15"/>
  <c r="J182" i="15"/>
  <c r="G182" i="15" s="1"/>
  <c r="H182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2" i="15"/>
  <c r="J152" i="15"/>
  <c r="G152" i="15" s="1"/>
  <c r="H152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2" i="15"/>
  <c r="J122" i="15"/>
  <c r="G122" i="15" s="1"/>
  <c r="H122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4" i="15"/>
  <c r="J54" i="15"/>
  <c r="G54" i="15" s="1"/>
  <c r="H54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L143" i="29" l="1"/>
  <c r="I18" i="29" l="1"/>
  <c r="I17" i="29"/>
  <c r="I15" i="29"/>
  <c r="H15" i="29"/>
  <c r="L121" i="28" l="1"/>
  <c r="L334" i="15"/>
  <c r="L107" i="27"/>
  <c r="I18" i="28"/>
  <c r="I15" i="28"/>
  <c r="H15" i="28"/>
  <c r="I18" i="27"/>
  <c r="I15" i="27"/>
  <c r="H15" i="27"/>
  <c r="I18" i="26"/>
  <c r="I15" i="26"/>
  <c r="H15" i="26"/>
  <c r="L283" i="26" l="1"/>
  <c r="I15" i="15" l="1"/>
  <c r="H15" i="15"/>
  <c r="I18" i="15" l="1"/>
  <c r="I17" i="15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<sst xmlns="http://schemas.openxmlformats.org/spreadsheetml/2006/main" count="3087" uniqueCount="1374">
  <si>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</si>
  <si>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</si>
  <si>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</si>
  <si>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</si>
  <si>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</si>
  <si>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</si>
  <si>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</si>
  <si>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</si>
  <si>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</si>
  <si>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</si>
  <si>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</si>
  <si>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</si>
  <si>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</si>
  <si>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kont. osoba:</t>
  </si>
  <si>
    <t>zákazník:</t>
  </si>
  <si>
    <t>vypracoval:</t>
  </si>
  <si>
    <t>MERKUR 2</t>
  </si>
  <si>
    <t>LINEAR+</t>
  </si>
  <si>
    <t>číslo nabídky: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</si>
  <si>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</si>
  <si>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</si>
  <si>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</si>
  <si>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</si>
  <si>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</si>
  <si>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</si>
  <si>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</si>
  <si>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</si>
  <si>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</si>
  <si>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</si>
  <si>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</si>
  <si>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</si>
  <si>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Celkem kg:</t>
  </si>
  <si>
    <t>Typ káblového nosného systému</t>
  </si>
  <si>
    <t>drôtené žľaby s patentovaným dvojitým priečnikom</t>
  </si>
  <si>
    <t>Názov</t>
  </si>
  <si>
    <t>Množstvo</t>
  </si>
  <si>
    <t>Cena celkom</t>
  </si>
  <si>
    <t>Zľava</t>
  </si>
  <si>
    <t>Celkom [kg]</t>
  </si>
  <si>
    <t>EUR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</si>
  <si>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</si>
  <si>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t>akcia/projekt</t>
  </si>
  <si>
    <t>mena:</t>
  </si>
  <si>
    <t>dňa:</t>
  </si>
  <si>
    <t>Pred objednaním realizácie zákazky doporučujeme upresňiť zaťaženie káblovej trasy a tým efektívne nastaviť vzdialenosť podperných bodov káblového žľabu.</t>
  </si>
  <si>
    <t>Legenda značenia povrchových úprav</t>
  </si>
  <si>
    <t>Galvanické zinkovanie</t>
  </si>
  <si>
    <t>Sendzimirové zinkovanie</t>
  </si>
  <si>
    <t>Žiarové zinkovanie</t>
  </si>
  <si>
    <t>lakované po obvode</t>
  </si>
  <si>
    <t>Tešíme sa na ďalšiu spoluprácu.</t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</si>
  <si>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</si>
  <si>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Cena celkom:</t>
  </si>
  <si>
    <t>oceľovo-plechové prelisované žľaby s bezspojkovým systémom</t>
  </si>
  <si>
    <t>rebríky plechové s bezspojkovým systémom</t>
  </si>
  <si>
    <t>VÝPREDAJ</t>
  </si>
  <si>
    <t>oceľovo-plechové žľaby LINEAR 1 až 4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</si>
  <si>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</si>
  <si>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</si>
  <si>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t>Kalkulačný formulár žľabov LINEAR+ v EUR</t>
  </si>
  <si>
    <t>Žľaby LINEAR+  perforované</t>
  </si>
  <si>
    <t>Žľaby LINEAR+  bez perforácie</t>
  </si>
  <si>
    <r>
      <t xml:space="preserve">Žľaby LINEAR+ - perforované - </t>
    </r>
    <r>
      <rPr>
        <b/>
        <sz val="11"/>
        <color theme="0"/>
        <rFont val="Calibri"/>
        <family val="2"/>
        <charset val="238"/>
      </rPr>
      <t>pre dĺžku rozpätia podperných bodov 6.000 mm</t>
    </r>
  </si>
  <si>
    <t>Veká žľabu LINEAR+</t>
  </si>
  <si>
    <t>Káblové prepážky žľabu LINAR+</t>
  </si>
  <si>
    <t>Kolená žľabu LINEAR+</t>
  </si>
  <si>
    <t>Veká kolena žľabu LINEAR+</t>
  </si>
  <si>
    <t>Spojky žľabu LINEAR+</t>
  </si>
  <si>
    <t>Kolená stúpajúce žľabu LINEAR+</t>
  </si>
  <si>
    <t>Veká kolena stúpajúceho žľabu LINEAR+</t>
  </si>
  <si>
    <t>Kolená klesajúce žľabu LINEAR+</t>
  </si>
  <si>
    <t>Veká kolena klesajúceho žľabu LINEAR+</t>
  </si>
  <si>
    <t>T-kusy žľabu LINEAR+</t>
  </si>
  <si>
    <t>Veká T-kusu žľabu LINEAR+</t>
  </si>
  <si>
    <t>T-kusy LIGHT žľabu LINEAR+</t>
  </si>
  <si>
    <t>Veká T-kusu LIGHT žľabu LINEAR+</t>
  </si>
  <si>
    <t>Redukčné a koncové diely žľabu LINEAR+</t>
  </si>
  <si>
    <t>Držiak univerzálny žľabu LINEAR+</t>
  </si>
  <si>
    <t>Držiak normový žľabu LINEAR+</t>
  </si>
  <si>
    <t>Držiaky stredové žľabu LINEAR+</t>
  </si>
  <si>
    <t>Nosníky štandartné žľabu LINEAR+</t>
  </si>
  <si>
    <t>Nosníky "C" žľabu LINEAR+</t>
  </si>
  <si>
    <t>Nosníky robustné žľabu LINEAR+</t>
  </si>
  <si>
    <t>Podpery žľabu LINEAR+</t>
  </si>
  <si>
    <t>Podpery na strechu žľabu LINEAR+</t>
  </si>
  <si>
    <t>Ochranné komponenty žľabů LINEAR+</t>
  </si>
  <si>
    <t>Držiaky nástenné žľabu LINEAR+</t>
  </si>
  <si>
    <t>Kalkulačný formulár rebrikov POLAR - v EUR</t>
  </si>
  <si>
    <t>Káblové rebríky POLAR</t>
  </si>
  <si>
    <t>Veká rebríka POLAR</t>
  </si>
  <si>
    <t>Káblové prepážky rebríka POLAR</t>
  </si>
  <si>
    <t>Spojky rebríka POLAR</t>
  </si>
  <si>
    <t>Kolená rebríka POLAR</t>
  </si>
  <si>
    <t>Kolená tvarovacie vnútorné/vonkajšie rebríka POLAR</t>
  </si>
  <si>
    <t>T-kusy rebríka POLAR</t>
  </si>
  <si>
    <t>Nosníky robustné rebríka POLAR</t>
  </si>
  <si>
    <t>Káblové prepážky rebríkov POLAR</t>
  </si>
  <si>
    <t>Kolená stúpajúce rebríka POLAR</t>
  </si>
  <si>
    <t>Kolena klesajúce rebríka POLAR</t>
  </si>
  <si>
    <t>"MZ"</t>
  </si>
  <si>
    <t>Magnelis ZM310</t>
  </si>
  <si>
    <t xml:space="preserve">lakované </t>
  </si>
  <si>
    <t>MZ/ŽZ</t>
  </si>
  <si>
    <t>Typ kabelového nosného systému</t>
  </si>
  <si>
    <t>VÝPRODEJ</t>
  </si>
  <si>
    <t>ŽZ</t>
  </si>
  <si>
    <t>Žľaby LINEAR+  perforované, FI normové</t>
  </si>
  <si>
    <t>www</t>
  </si>
  <si>
    <t>ARB-14108205</t>
  </si>
  <si>
    <t>m</t>
  </si>
  <si>
    <t>Žľab LINEAR+  L1B-P 100/35 "SZ" - perf. L = 3.000 mm</t>
  </si>
  <si>
    <t>ARB-14108405</t>
  </si>
  <si>
    <t>Žľab LINEAR+  L1B-P 150/35 "SZ" - perf. L = 3.000 mm</t>
  </si>
  <si>
    <t>ARB-14108505</t>
  </si>
  <si>
    <t>Žľab LINEAR+  L1B-P 200/35 "SZ" - perf. L = 3.000 mm</t>
  </si>
  <si>
    <t>ARB-14108706</t>
  </si>
  <si>
    <t>Žľab LINEAR+  L1B-P 300/35 "SZ" - perf. L = 3.000 mm</t>
  </si>
  <si>
    <t>ARB-14110105</t>
  </si>
  <si>
    <t>Žľab LINEAR+  L1B-P 50/50 "SZ" - perf. L = 3.000 mm</t>
  </si>
  <si>
    <t>ARB-14111705</t>
  </si>
  <si>
    <t>Žľab LINEAR+  L1B-P 100/60 "SZ" - perf. L = 3.000 mm</t>
  </si>
  <si>
    <t>ARB-14111905</t>
  </si>
  <si>
    <t>Žľab LINEAR+  L1B-P 150/60 "SZ" - perf. L = 3.000 mm</t>
  </si>
  <si>
    <t>ARB-14112006</t>
  </si>
  <si>
    <t>Žľab LINEAR+  L1B-P 200/60 "SZ" - perf. L = 3.000 mm</t>
  </si>
  <si>
    <t>ARB-14112207</t>
  </si>
  <si>
    <t>Žľab LINEAR+  L1B-P 300/60 "SZ" - perf. L = 3.000 mm</t>
  </si>
  <si>
    <t>ARB-14112308</t>
  </si>
  <si>
    <t>Žľab LINEAR+  L1B-P 400/60 "SZ" - perf. L = 3.000 mm</t>
  </si>
  <si>
    <t>ARB-14112408</t>
  </si>
  <si>
    <t>Žľab LINEAR+  L1B-P 500/60 "SZ" - perf. L = 3.000 mm</t>
  </si>
  <si>
    <t>ARB-14114605</t>
  </si>
  <si>
    <t>Žľab LINEAR+  L1B-P 100/100 "SZ" - perf. L = 3.000 mm</t>
  </si>
  <si>
    <t>ARB-14114805</t>
  </si>
  <si>
    <t>Žľab LINEAR+  L1B-P 150/100 "SZ" - perf. L = 3.000 mm</t>
  </si>
  <si>
    <t>ARB-14114906</t>
  </si>
  <si>
    <t>Žľab LINEAR+  L1B-P 200/100 "SZ" - perf. L = 3.000 mm</t>
  </si>
  <si>
    <t>ARB-14115107</t>
  </si>
  <si>
    <t>Žľab LINEAR+  L1B-P 300/100 "SZ" - perf. L = 3.000 mm</t>
  </si>
  <si>
    <t>ARB-14115208</t>
  </si>
  <si>
    <t>Žľab LINEAR+  L1B-P 400/100 "SZ" - perf. L = 3.000 mm</t>
  </si>
  <si>
    <t>ARB-14115308</t>
  </si>
  <si>
    <t>Žľab LINEAR+  L1B-P 500/100 "SZ" - perf. L = 3.000 mm</t>
  </si>
  <si>
    <t>ARB-14118205</t>
  </si>
  <si>
    <t>Žľab LINEAR+  L1B-N 100/35 "SZ" - neperf. L = 3.000 mm</t>
  </si>
  <si>
    <t>ARB-14118405</t>
  </si>
  <si>
    <t>Žľab LINEAR+  L1B-N 150/35 "SZ" - neperf. L = 3.000 mm</t>
  </si>
  <si>
    <t>ARB-14118505</t>
  </si>
  <si>
    <t>Žľab LINEAR+  L1B-N 200/35 "SZ" - neperf. L = 3.000 mm</t>
  </si>
  <si>
    <t>ARB-14118706</t>
  </si>
  <si>
    <t>Žľab LINEAR+  L1B-N 300/35 "SZ" - neperf. L = 3.000 mm</t>
  </si>
  <si>
    <t>ARB-14120105</t>
  </si>
  <si>
    <t>Žľab LINEAR+  L1B-N 50/50 "SZ" - neperf. L = 3.000 mm</t>
  </si>
  <si>
    <t>ARB-14121705</t>
  </si>
  <si>
    <t>Žľab LINEAR+  L1B-N 100/60 "SZ" - neperf. L = 3.000 mm</t>
  </si>
  <si>
    <t>ARB-14121905</t>
  </si>
  <si>
    <t>Žľab LINEAR+  L1B-N 150/60 "SZ" - neperf. L = 3.000 mm</t>
  </si>
  <si>
    <t>ARB-14122006</t>
  </si>
  <si>
    <t>Žľab LINEAR+  L1B-N 200/60 "SZ" - neperf. L = 3.000 mm</t>
  </si>
  <si>
    <t>ARB-14122207</t>
  </si>
  <si>
    <t>Žľab LINEAR+  L1B-N 300/60 "SZ" - neperf. L = 3.000 mm</t>
  </si>
  <si>
    <t>ARB-14122308</t>
  </si>
  <si>
    <t>Žľab LINEAR+  L1B-N 400/60 "SZ" - neperf. L = 3.000 mm</t>
  </si>
  <si>
    <t>ARB-14122408</t>
  </si>
  <si>
    <t>Žľab LINEAR+  L1B-N 500/60 "SZ" - neperf. L = 3.000 mm</t>
  </si>
  <si>
    <t>ARB-14124605</t>
  </si>
  <si>
    <t>Žľab LINEAR+  L1B-N 100/100 "SZ" - neperf. L = 3.000 mm</t>
  </si>
  <si>
    <t>ARB-14124805</t>
  </si>
  <si>
    <t>Žľab LINEAR+  L1B-N 150/100 "SZ" - neperf. L = 3.000 mm</t>
  </si>
  <si>
    <t>ARB-14124906</t>
  </si>
  <si>
    <t>Žľab LINEAR+  L1B-N 200/100 "SZ" - neperf. L = 3.000 mm</t>
  </si>
  <si>
    <t>ARB-14125107</t>
  </si>
  <si>
    <t>Žľab LINEAR+  L1B-N 300/100 "SZ" - neperf. L = 3.000 mm</t>
  </si>
  <si>
    <t>ARB-14125208</t>
  </si>
  <si>
    <t>Žľab LINEAR+  L1B-N 400/100 "SZ" - neperf. L = 3.000 mm</t>
  </si>
  <si>
    <t>ARB-14125308</t>
  </si>
  <si>
    <t>Žľab LINEAR+  L1B-N 500/100 "SZ" - neperf. L = 3.000 mm</t>
  </si>
  <si>
    <t>ARB-14111715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</si>
  <si>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</si>
  <si>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ARB-14112015</t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</si>
  <si>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</si>
  <si>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ARB-14112215</t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</si>
  <si>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</si>
  <si>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ARB-14114915-6m</t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</si>
  <si>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</si>
  <si>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ARB-14115115-6m</t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</si>
  <si>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</si>
  <si>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ARB-14115315-6m</t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</si>
  <si>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</si>
  <si>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ARB-14710105</t>
  </si>
  <si>
    <t>Veko žľabu LINEAR+  VL-1B 50 "SZ" L = 3.000 mm</t>
  </si>
  <si>
    <t>ARB-14710305</t>
  </si>
  <si>
    <t>Veko žľabu LINEAR+  VL-1B 100 "SZ" L = 3.000 mm</t>
  </si>
  <si>
    <t>ARB-14710505</t>
  </si>
  <si>
    <t>Veko žľabu LINEAR+  VL-1B 150 "SZ" L = 3.000 mm</t>
  </si>
  <si>
    <t>ARB-14710606</t>
  </si>
  <si>
    <t>Veko žľabu LINEAR+  VL-1B 200 "SZ" L = 3.000 mm</t>
  </si>
  <si>
    <t>ARB-14710806</t>
  </si>
  <si>
    <t>Veko žľabu LINEAR+  VL-1B 300 "SZ" L = 3.000 mm</t>
  </si>
  <si>
    <t>ARB-14710907</t>
  </si>
  <si>
    <t>Veko žľabu LINEAR+  VL-1B 400 "SZ" L = 2.000 mm</t>
  </si>
  <si>
    <t>ARB-14711008</t>
  </si>
  <si>
    <t>Veko žľabu LINEAR+  VL-1B 500 "SZ" L = 2.000 mm</t>
  </si>
  <si>
    <t>ARB-14713007</t>
  </si>
  <si>
    <t>Káblová prepážka LINEAR+  KPL-B 35 "SZ" L =  3.000 mm</t>
  </si>
  <si>
    <t>ARB-14713207</t>
  </si>
  <si>
    <t>Káblová prepážka LINEAR+  KPL-B 60 "SZ" L = 3.000 mm</t>
  </si>
  <si>
    <t>ARB-14713407</t>
  </si>
  <si>
    <t>Káblová prepážka LINEAR+  KPL-B 100 "SZ" L = 3.000 mm</t>
  </si>
  <si>
    <t>ARB-11219900</t>
  </si>
  <si>
    <t>bal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</si>
  <si>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</si>
  <si>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ARB-11219905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</si>
  <si>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</si>
  <si>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t>ARB-14211003</t>
  </si>
  <si>
    <t>ks</t>
  </si>
  <si>
    <t>Spojka žľabu LINEAR+  SL-1B 35 "SZ"</t>
  </si>
  <si>
    <t>ARB-14211005</t>
  </si>
  <si>
    <t>Spojka žľabu LINEAR+  SL-1B 50 "SZ"</t>
  </si>
  <si>
    <t>ARB-14211006</t>
  </si>
  <si>
    <t>Spojka žľabu LINEAR+  SL-1B 60 "SZ"</t>
  </si>
  <si>
    <t>ARB-14211010</t>
  </si>
  <si>
    <t>Spojka žľabu LINEAR+  SL-1B 100 "SZ"</t>
  </si>
  <si>
    <t>ARB-14211103</t>
  </si>
  <si>
    <t>Spojka kľbová žľabu LINEAR+  SKL-1B 35 "SZ"</t>
  </si>
  <si>
    <t>ARB-14211106</t>
  </si>
  <si>
    <t>Spojka kľbová žľabu LINEAR+  SKL-1B 60 "SZ"</t>
  </si>
  <si>
    <t>ARB-14211110</t>
  </si>
  <si>
    <t>Spojka kľbová žľabu LINEAR+  SKL-1B 100 "SZ"</t>
  </si>
  <si>
    <t>ARB-14211303</t>
  </si>
  <si>
    <t>Spojka tvarovacia žľabu LINEAR+  STL-1B 35 "SZ"</t>
  </si>
  <si>
    <t>ARB-14211306</t>
  </si>
  <si>
    <t>Spojka tvarovacia žľabu LINEAR+  STL-1B 60 "SZ"</t>
  </si>
  <si>
    <t>ARB-14211310</t>
  </si>
  <si>
    <t>Spojka tvarovacia žľabu LINEAR+  STL-1B 100 "SZ"</t>
  </si>
  <si>
    <t>ARB-14212006</t>
  </si>
  <si>
    <t>Spojka univerzálna žľabu LINEAR+  SUL-1B 60 "SZ"</t>
  </si>
  <si>
    <t>ARB-14212010</t>
  </si>
  <si>
    <t>Spojka univerzálna žľabu LINEAR+  SUL-1B 100 "SZ"</t>
  </si>
  <si>
    <t>ARB-14217001</t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</si>
  <si>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</si>
  <si>
    <t>ARB-14217002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</si>
  <si>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</si>
  <si>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>ARB-14220182</t>
  </si>
  <si>
    <t xml:space="preserve">Koleno žľabu LINEAR+  KL-1B 90° (R100) 100/35 "SZ" </t>
  </si>
  <si>
    <t>ARB-14220184</t>
  </si>
  <si>
    <t xml:space="preserve">Koleno žľabu LINEAR+  KL-1B 90° (R100) 150/35 "SZ" </t>
  </si>
  <si>
    <t>ARB-14220185</t>
  </si>
  <si>
    <t xml:space="preserve">Koleno žľabu LINEAR+  KL-1B 90° (R100) 200/35 "SZ" </t>
  </si>
  <si>
    <t>ARB-14220187</t>
  </si>
  <si>
    <t xml:space="preserve">Koleno žľabu LINEAR+  KL-1B 90° (R100) 300/35 "SZ" </t>
  </si>
  <si>
    <t>ARB-14220201</t>
  </si>
  <si>
    <t>Koleno žľabu LINEAR+  KL-1B 90° 50/50 "SZ"</t>
  </si>
  <si>
    <t>ARB-14220217</t>
  </si>
  <si>
    <t>Koleno žľabu LINEAR+  KL-1B 90° (R100) 100/60 "SZ"</t>
  </si>
  <si>
    <t>ARB-14220219</t>
  </si>
  <si>
    <t>Koleno žľabu LINEAR+  KL-1B 90° (R100) 150/60 "SZ"</t>
  </si>
  <si>
    <t>ARB-14220220</t>
  </si>
  <si>
    <t>Koleno žľabu LINEAR+  KL-1B 90° (R100) 200/60 "SZ"</t>
  </si>
  <si>
    <t>ARB-14220222</t>
  </si>
  <si>
    <t>Koleno žľabu LINEAR+  KL-1B 90° (R100) 300/60 "SZ"</t>
  </si>
  <si>
    <t>ARB-14220223</t>
  </si>
  <si>
    <t>Koleno žľabu LINEAR+  KL-1B 90° (R100) 400/60 "SZ"</t>
  </si>
  <si>
    <t>ARB-14220224</t>
  </si>
  <si>
    <t>Koleno žľabu LINEAR+  KL-1B 90° (R100) 500/60 "SZ"</t>
  </si>
  <si>
    <t>ARB-14220246</t>
  </si>
  <si>
    <t>Koleno žľabu LINEAR+  KL-1B 90° (R100) 100/100 "SZ"</t>
  </si>
  <si>
    <t>ARB-14220248</t>
  </si>
  <si>
    <t>Koleno žľabu LINEAR+  KL-1B 90° (R100) 150/100 "SZ"</t>
  </si>
  <si>
    <t>ARB-14220249</t>
  </si>
  <si>
    <t>Koleno žľabu LINEAR+  KL-1B 90° (R100) 200/100 "SZ"</t>
  </si>
  <si>
    <t>ARB-14220251</t>
  </si>
  <si>
    <t>Koleno žľabu LINEAR+  KL-1B 90° (R100) 300/100 "SZ"</t>
  </si>
  <si>
    <t>ARB-14220252</t>
  </si>
  <si>
    <t>Koleno žľabu LINEAR+  KL-1B 90° (R100) 400/100 "SZ"</t>
  </si>
  <si>
    <t>ARB-14220253</t>
  </si>
  <si>
    <t>Koleno žľabu LINEAR+  KL-1B 90° (R100) 500/100 "SZ"</t>
  </si>
  <si>
    <t>ARB-14720103</t>
  </si>
  <si>
    <t>Veko kolena LINEAR+  VKL-1B 90° (R100) 100 "SZ"</t>
  </si>
  <si>
    <t>ARB-14720105</t>
  </si>
  <si>
    <t>Veko kolena LINEAR+  VKL-1B 90° (R100) 150 "SZ"</t>
  </si>
  <si>
    <t>ARB-14720106</t>
  </si>
  <si>
    <t>Veko kolena LINEAR+  VKL-1B 90° (R100) 200 "SZ"</t>
  </si>
  <si>
    <t>ARB-14720108</t>
  </si>
  <si>
    <t>Veko kolena LINEAR+  VKL-1B 90° (R100) 300 "SZ"</t>
  </si>
  <si>
    <t>ARB-14720109</t>
  </si>
  <si>
    <t>Veko kolena LINEAR+  VKL-1B 90° (R100) 400 "SZ"</t>
  </si>
  <si>
    <t>ARB-14720110</t>
  </si>
  <si>
    <t>Veko kolena LINEAR+  VKL-1B 90° (R100) 500 "SZ"</t>
  </si>
  <si>
    <t>ARB-14290082</t>
  </si>
  <si>
    <t xml:space="preserve">Koleno stúpajúce žľabu LINEAR+  KSL-1B 100/35 "SZ" </t>
  </si>
  <si>
    <t>ARB-14290084</t>
  </si>
  <si>
    <t xml:space="preserve">Koleno stúpajúce žľabu LINEAR+  KSL-1B 150/35 "SZ" </t>
  </si>
  <si>
    <t>ARB-14290085</t>
  </si>
  <si>
    <t xml:space="preserve">Koleno stúpajúce žľabu LINEAR+  KSL-1B 200/35 "SZ" </t>
  </si>
  <si>
    <t>ARB-14290087</t>
  </si>
  <si>
    <t xml:space="preserve">Koleno stúpajúce žľabu LINEAR+  KSL-1B 300/35 "SZ" </t>
  </si>
  <si>
    <t>ARB-14290101</t>
  </si>
  <si>
    <t>Koleno stúpajúce žľabu LINEAR+  KSL-1B 50/50 "SZ"</t>
  </si>
  <si>
    <t>ARB-14290117</t>
  </si>
  <si>
    <t>Koleno stúpajúce žľabu LINEAR+  KSL-1B 100/60 "SZ"</t>
  </si>
  <si>
    <t>ARB-14290119</t>
  </si>
  <si>
    <t>Koleno stúpajúce žľabu LINEAR+  KSL-1B 150/60 "SZ"</t>
  </si>
  <si>
    <t>ARB-14290120</t>
  </si>
  <si>
    <t>Koleno stúpajúce žľabu LINEAR+  KSL-1B 200/60 "SZ"</t>
  </si>
  <si>
    <t>ARB-14290122</t>
  </si>
  <si>
    <t>Koleno stúpajúce žľabu LINEAR+  KSL-1B 300/60 "SZ"</t>
  </si>
  <si>
    <t>ARB-14290123</t>
  </si>
  <si>
    <t>Koleno stúpajúce žľabu LINEAR+  KSL-1B 400/60 "SZ"</t>
  </si>
  <si>
    <t>ARB-14290124</t>
  </si>
  <si>
    <t>Koleno stúpajúce žľabu LINEAR+  KSL-1B 500/60 "SZ"</t>
  </si>
  <si>
    <t>ARB-14290146</t>
  </si>
  <si>
    <t>Koleno stúpajúce žľabu LINEAR+  KSL-1B 100/100 "SZ"</t>
  </si>
  <si>
    <t>ARB-14290148</t>
  </si>
  <si>
    <t>Koleno stúpajúce žľabu LINEAR+  KSL-1B 150/100 "SZ"</t>
  </si>
  <si>
    <t>ARB-14290149</t>
  </si>
  <si>
    <t>Koleno stúpajúce žľabu LINEAR+  KSL-1B 200/100 "SZ"</t>
  </si>
  <si>
    <t>ARB-14290151</t>
  </si>
  <si>
    <t>Koleno stúpajúce žľabu LINEAR+  KSL-1B 300/100 "SZ"</t>
  </si>
  <si>
    <t>ARB-14290152</t>
  </si>
  <si>
    <t>Koleno stúpajúce žľabu LINEAR+  KSL-1B 400/100 "SZ"</t>
  </si>
  <si>
    <t>ARB-14290153</t>
  </si>
  <si>
    <t>Koleno stúpajúce žľabu LINEAR+  KSL-1B 500/100 "SZ"</t>
  </si>
  <si>
    <t>ARB-14790103</t>
  </si>
  <si>
    <t>Veko kolena stúpajúceho LINEAR+  VKSL-1B 100 "SZ"</t>
  </si>
  <si>
    <t>ARB-14790105</t>
  </si>
  <si>
    <t>Veko kolena stúpajúceho LINEAR+  VKSL-1B 150 "SZ"</t>
  </si>
  <si>
    <t>ARB-14790106</t>
  </si>
  <si>
    <t>Veko kolena stúpajúceho LINEAR+  VKSL-1B 200 "SZ"</t>
  </si>
  <si>
    <t>ARB-14790108</t>
  </si>
  <si>
    <t>Veko kolena stúpajúceho LINEAR+  VKSL-1B 300 "SZ"</t>
  </si>
  <si>
    <t>ARB-14790109</t>
  </si>
  <si>
    <t>Veko kolena stúpajúceho LINEAR+  VKSL-1B 400 "SZ"</t>
  </si>
  <si>
    <t>ARB-14790110</t>
  </si>
  <si>
    <t>Veko kolena stúpajúceho LINEAR+  VKSL-1B 500 "SZ"</t>
  </si>
  <si>
    <t>ARB-14300082</t>
  </si>
  <si>
    <t xml:space="preserve">Koleno klesajúce žľabu LINEAR+  KKL-1B 100/35 "SZ" </t>
  </si>
  <si>
    <t>ARB-14300084</t>
  </si>
  <si>
    <t xml:space="preserve">Koleno klesajúce žľabu LINEAR+  KKL-1B 150/35 "SZ" </t>
  </si>
  <si>
    <t>ARB-14300085</t>
  </si>
  <si>
    <t xml:space="preserve">Koleno klesajúce žľabu LINEAR+  KKL-1B 200/35 "SZ" </t>
  </si>
  <si>
    <t>ARB-14300087</t>
  </si>
  <si>
    <t xml:space="preserve">Koleno klesajúce žľabu LINEAR+  KKL-1B 300/35 "SZ" </t>
  </si>
  <si>
    <t>ARB-14300101</t>
  </si>
  <si>
    <t>Koleno klesajúce žľabu LINEAR+  KKL-1B 50/50 "SZ"</t>
  </si>
  <si>
    <t>ARB-14300117</t>
  </si>
  <si>
    <t>Koleno klesajúce žľabu LINEAR+  KKL-1B 100/60 "SZ"</t>
  </si>
  <si>
    <t>ARB-14300119</t>
  </si>
  <si>
    <t>Koleno klesajúce žľabu LINEAR+  KKL-1B 150/60 "SZ"</t>
  </si>
  <si>
    <t>ARB-14300120</t>
  </si>
  <si>
    <t>Koleno klesajúce žľabu LINEAR+  KKL-1B 200/60 "SZ"</t>
  </si>
  <si>
    <t>ARB-14300122</t>
  </si>
  <si>
    <t>Koleno klesajúce žľabu LINEAR+  KKL-1B 300/60 "SZ"</t>
  </si>
  <si>
    <t>ARB-14300123</t>
  </si>
  <si>
    <t>Koleno klesajúce žľabu LINEAR+  KKL-1B 400/60 "SZ"</t>
  </si>
  <si>
    <t>ARB-14300124</t>
  </si>
  <si>
    <t>Koleno klesajúce žľabu LINEAR+  KKL-1B 500/60 "SZ"</t>
  </si>
  <si>
    <t>ARB-14300146</t>
  </si>
  <si>
    <t>Koleno klesajúce žľabu LINEAR+  KKL-1B 100/100 "SZ"</t>
  </si>
  <si>
    <t>ARB-14300148</t>
  </si>
  <si>
    <t>Koleno klesajúce žľabu LINEAR+  KKL-1B 150/100 "SZ"</t>
  </si>
  <si>
    <t>ARB-14300149</t>
  </si>
  <si>
    <t>Koleno klesajúce žľabu LINEAR+  KKL-1B 200/100 "SZ"</t>
  </si>
  <si>
    <t>ARB-14300151</t>
  </si>
  <si>
    <t>Koleno klesajúce žľabu LINEAR+  KKL-1B 300/100 "SZ"</t>
  </si>
  <si>
    <t>ARB-14300152</t>
  </si>
  <si>
    <t>Koleno klesajúce žľabu LINEAR+  KKL-1B 400/100 "SZ"</t>
  </si>
  <si>
    <t>ARB-14300153</t>
  </si>
  <si>
    <t>Koleno klesajúce žľabu LINEAR+  KKL-1B 500/100 "SZ"</t>
  </si>
  <si>
    <t>ARB-14800103</t>
  </si>
  <si>
    <t>Veko kolena klesajúceho LINEAR+  VKKL-1B 100 "SZ"</t>
  </si>
  <si>
    <t>ARB-14800105</t>
  </si>
  <si>
    <t>Veko kolena klesajúceho LINEAR+  VKKL-1B 150 "SZ"</t>
  </si>
  <si>
    <t>ARB-14800106</t>
  </si>
  <si>
    <t>Veko kolena klesajúceho LINEAR+  VKKL-1B 200 "SZ"</t>
  </si>
  <si>
    <t>ARB-14800108</t>
  </si>
  <si>
    <t>Veko kolena klesajúceho LINEAR+  VKKL-1B 300 "SZ"</t>
  </si>
  <si>
    <t>ARB-14800109</t>
  </si>
  <si>
    <t>Veko kolena klesajúceho LINEAR+  VKKL-1B 400 "SZ"</t>
  </si>
  <si>
    <t>ARB-14800110</t>
  </si>
  <si>
    <t>Veko kolena klesajúceho LINEAR+  VKKL-1B 500 "SZ"</t>
  </si>
  <si>
    <t>ARB-14310182</t>
  </si>
  <si>
    <t xml:space="preserve">T-kus žľabu LINEAR+  TL-1B (R100) 100/35 "SZ" </t>
  </si>
  <si>
    <t>ARB-14310184</t>
  </si>
  <si>
    <t xml:space="preserve">T-kus žľabu LINEAR+  TL-1B (R100) 150/35 "SZ" </t>
  </si>
  <si>
    <t>ARB-14310185</t>
  </si>
  <si>
    <t xml:space="preserve">T-kus žľabu LINEAR+  TL-1B (R100) 200/35 "SZ" </t>
  </si>
  <si>
    <t>ARB-14310187</t>
  </si>
  <si>
    <t xml:space="preserve">T-kus žľabu LINEAR+  TL-1B (R100) 300/35 "SZ" </t>
  </si>
  <si>
    <t>ARB-14310217</t>
  </si>
  <si>
    <t>T-kus žľabu LINEAR+  TL-1B (R100) 100/60 "SZ"</t>
  </si>
  <si>
    <t>ARB-14310219</t>
  </si>
  <si>
    <t>T-kus žľabu LINEAR+  TL-1B (R100) 150/60 "SZ"</t>
  </si>
  <si>
    <t>ARB-14310220</t>
  </si>
  <si>
    <t>T-kus žľabu LINEAR+  TL-1B (R100) 200/60 "SZ"</t>
  </si>
  <si>
    <t>ARB-14310222</t>
  </si>
  <si>
    <t>T-kus žľabu LINEAR+  TL-1B (R100) 300/60 "SZ"</t>
  </si>
  <si>
    <t>ARB-14310223</t>
  </si>
  <si>
    <t>T-kus žľabu LINEAR+  TL-1B (R100) 400/60 "SZ"</t>
  </si>
  <si>
    <t>ARB-14310224</t>
  </si>
  <si>
    <t>T-kus žľabu LINEAR+  TL-1B (R100) 500/60 "SZ"</t>
  </si>
  <si>
    <t>ARB-14310246</t>
  </si>
  <si>
    <t>T-kus žľabu LINEAR+  TL-1B (R100) 100/100 "SZ"</t>
  </si>
  <si>
    <t>ARB-14310248</t>
  </si>
  <si>
    <t>T-kus žľabu LINEAR+  TL-1B (R100) 150/100 "SZ"</t>
  </si>
  <si>
    <t>ARB-14310249</t>
  </si>
  <si>
    <t>T-kus žľabu LINEAR+  TL-1B (R100) 200/100 "SZ"</t>
  </si>
  <si>
    <t>ARB-14310251</t>
  </si>
  <si>
    <t>T-kus žľabu LINEAR+  TL-1B (R100) 300/100 "SZ"</t>
  </si>
  <si>
    <t>ARB-14310252</t>
  </si>
  <si>
    <t>T-kus žľabu LINEAR+  TL-1B (R100) 400/100 "SZ"</t>
  </si>
  <si>
    <t>ARB-14310253</t>
  </si>
  <si>
    <t>T-kus žľabu LINEAR+  TL-1B (R100) 500/100 "SZ"</t>
  </si>
  <si>
    <t>ARB-14810103</t>
  </si>
  <si>
    <t>Veko T-kusu LINEAR+  VTL-1B (R100) 100 "SZ"</t>
  </si>
  <si>
    <t>ARB-14810105</t>
  </si>
  <si>
    <t>Veko T-kusu LINEAR+  VTL-1B (R100) 150 "SZ"</t>
  </si>
  <si>
    <t>ARB-14810106</t>
  </si>
  <si>
    <t>Veko T-kusu LINEAR+  VTL-1B (R100) 200 "SZ"</t>
  </si>
  <si>
    <t>ARB-14810108</t>
  </si>
  <si>
    <t>Veko T-kusu LINEAR+  VTL-1B (R100) 300 "SZ"</t>
  </si>
  <si>
    <t>ARB-14810109</t>
  </si>
  <si>
    <t>Veko T-kusu LINEAR+  VTL-1B (R100) 400 "SZ"</t>
  </si>
  <si>
    <t>ARB-14810110</t>
  </si>
  <si>
    <t>Veko T-kusu LINEAR+  VTL-1B (R100) 500 "SZ"</t>
  </si>
  <si>
    <t>ARB-14330382</t>
  </si>
  <si>
    <t>T-kus LIGHT žľabu LINEAR+  TLL-1B (R100) 100/35 "SZ"</t>
  </si>
  <si>
    <t>ARB-14330384</t>
  </si>
  <si>
    <t>T-kus LIGHT žľabu LINEAR+  TLL-1B (R100) 150/35 "SZ"</t>
  </si>
  <si>
    <t>ARB-14330385</t>
  </si>
  <si>
    <t>T-kus LIGHT žľabu LINEAR+  TLL-1B (R100) 200/35 "SZ"</t>
  </si>
  <si>
    <t>ARB-14330387</t>
  </si>
  <si>
    <t>T-kus LIGHT žľabu LINEAR+  TLL-1B (R100) 300/35 "SZ"</t>
  </si>
  <si>
    <t>ARB-14330501</t>
  </si>
  <si>
    <t>T-kus LIGHT žľabu LINEAR+  TLL-1B 50/50 "SZ"</t>
  </si>
  <si>
    <t>ARB-14330603</t>
  </si>
  <si>
    <t>T-kus LIGHT žľabu LINEAR+  TLL-1B (R100) 100/60 "SZ"</t>
  </si>
  <si>
    <t>ARB-14330605</t>
  </si>
  <si>
    <t>T-kus LIGHT žľabu LINEAR+  TLL-1B (R100) 150/60 "SZ"</t>
  </si>
  <si>
    <t>ARB-14330606</t>
  </si>
  <si>
    <t>T-kus LIGHT žľabu LINEAR+  TLL-1B (R100) 200/60 "SZ"</t>
  </si>
  <si>
    <t>ARB-14330608</t>
  </si>
  <si>
    <t>T-kus LIGHT žľabu LINEAR+  TLL-1B (R100) 300/60 "SZ"</t>
  </si>
  <si>
    <t>ARB-14330609</t>
  </si>
  <si>
    <t>T-kus LIGHT žľabu LINEAR+  TLL-1B (R100) 400/60 "SZ"</t>
  </si>
  <si>
    <t>ARB-14330610</t>
  </si>
  <si>
    <t>T-kus LIGHT žľabu LINEAR+  TLL-1B (R100) 500/60 "SZ"</t>
  </si>
  <si>
    <t>ARB-14331001</t>
  </si>
  <si>
    <t>T-kus LIGHT žľabu LINEAR+  TLL-1B (R100) 100/100 "SZ"</t>
  </si>
  <si>
    <t>ARB-14331003</t>
  </si>
  <si>
    <t>T-kus LIGHT žľabu LINEAR+  TLL-1B (R100) 150/100 "SZ"</t>
  </si>
  <si>
    <t>ARB-14331004</t>
  </si>
  <si>
    <t>T-kus LIGHT žľabu LINEAR+  TLL-1B (R100) 200/100 "SZ"</t>
  </si>
  <si>
    <t>ARB-14331006</t>
  </si>
  <si>
    <t>T-kus LIGHT žľabu LINEAR+  TLL-1B (R100) 300/100 "SZ"</t>
  </si>
  <si>
    <t>ARB-14331007</t>
  </si>
  <si>
    <t>T-kus LIGHT žľabu LINEAR+  TLL-1B (R100) 400/100 "SZ"</t>
  </si>
  <si>
    <t>ARB-14331008</t>
  </si>
  <si>
    <t>T-kus LIGHT žľabu LINEAR+  TLL-1B (R100) 500/100 "SZ"</t>
  </si>
  <si>
    <t>ARB-14830103</t>
  </si>
  <si>
    <t>Veko T-kusu LIGHT LINEAR+  VTLL-1B (R100) 100 "SZ"</t>
  </si>
  <si>
    <t>ARB-14830105</t>
  </si>
  <si>
    <t>Veko T-kusu LIGHT LINEAR+  VTLL-1B (R100) 150 "SZ"</t>
  </si>
  <si>
    <t>ARB-14830106</t>
  </si>
  <si>
    <t>Veko T-kusu LIGHT LINEAR+  VTLL-1B (R100) 200 "SZ"</t>
  </si>
  <si>
    <t>ARB-14830108</t>
  </si>
  <si>
    <t>Veko T-kusu LIGHT LINEAR+  VTLL-1B (R100) 300 "SZ"</t>
  </si>
  <si>
    <t>ARB-14830109</t>
  </si>
  <si>
    <t>Veko T-kusu LIGHT LINEAR+  VTLL-1B (R100) 400 "SZ"</t>
  </si>
  <si>
    <t>ARB-14830110</t>
  </si>
  <si>
    <t>Veko T-kusu LIGHT LINEAR+  VTLL-1B (R100) 500 "SZ"</t>
  </si>
  <si>
    <t>ARB-14473050</t>
  </si>
  <si>
    <t xml:space="preserve">Redukčný/koncový diel žľabu LINEAR+  RL-1B 50x35   "SZ" </t>
  </si>
  <si>
    <t>ARB-14473100</t>
  </si>
  <si>
    <t xml:space="preserve">Redukčný/koncový diel žľabu LINEAR+  RL-1B 100x35   "SZ" </t>
  </si>
  <si>
    <t>ARB-14475050</t>
  </si>
  <si>
    <t>Redukčný/koncový diel žľabu LINEAR+  RL-1B 50x50 "SZ"</t>
  </si>
  <si>
    <t>ARB-14476050</t>
  </si>
  <si>
    <t>Redukčný/koncový diel žľabu LINEAR+  RL-1B 50x60 "SZ"</t>
  </si>
  <si>
    <t>ARB-14476100</t>
  </si>
  <si>
    <t>Redukčný/koncový diel žľabu LINEAR+  RL-1B 100x60 "SZ"</t>
  </si>
  <si>
    <t>ARB-14479050</t>
  </si>
  <si>
    <t>Redukčný/koncový diel žľabu LINEAR+  RL-1B 50x100 "SZ"</t>
  </si>
  <si>
    <t>ARB-14479100</t>
  </si>
  <si>
    <t>Redukčný/koncový diel žľabu LINEAR+  RL-1B 100x100 "SZ"</t>
  </si>
  <si>
    <t>ARB-14510101</t>
  </si>
  <si>
    <t>Držiak univerzálny LINEAR+  DUL-B "SZ"</t>
  </si>
  <si>
    <t>ARB-14510108</t>
  </si>
  <si>
    <t>Držák normový pro FI DNFI-B "SZ"</t>
  </si>
  <si>
    <t>ARB-14510133</t>
  </si>
  <si>
    <t>Držiak stredový žľabu LINEAR+  DSL-1B 100 "SZ"</t>
  </si>
  <si>
    <t>ARB-14510135</t>
  </si>
  <si>
    <t>Držiak stredový žľabu LINEAR+  DSL-1B 150 "SZ"</t>
  </si>
  <si>
    <t>ARB-14510136</t>
  </si>
  <si>
    <t>Držiak stredový žľabu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</si>
  <si>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</si>
  <si>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</si>
  <si>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</si>
  <si>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</si>
  <si>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</si>
  <si>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</si>
  <si>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</si>
  <si>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</si>
  <si>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</si>
  <si>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</si>
  <si>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</si>
  <si>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</si>
  <si>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</si>
  <si>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</si>
  <si>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ARB-12520174</t>
  </si>
  <si>
    <t>Držiak nosníku uhlový DNU-B 400 "ŽZ"</t>
  </si>
  <si>
    <t>ARB-12520176</t>
  </si>
  <si>
    <t>Držiak nosníku uhlový DNU-B 600 "ŽZ"</t>
  </si>
  <si>
    <t>ARB-12510173</t>
  </si>
  <si>
    <t>Držiak nástenný stupačkový LINEAR+  DNL-B 100 "ŽZ"</t>
  </si>
  <si>
    <t>ARB-12510176</t>
  </si>
  <si>
    <t>Držiak nástenný stupačkový LINEAR+  DNL-B 200 "ŽZ"</t>
  </si>
  <si>
    <t>ARB-12510178</t>
  </si>
  <si>
    <t>Držiak nástenný stupačkový LINEAR+  DNL-B 300 "ŽZ"</t>
  </si>
  <si>
    <t>ARB-14520306</t>
  </si>
  <si>
    <t>Nosník-C žľabu LINEAR+  NCL-B 100 "SZ"</t>
  </si>
  <si>
    <t>ARB-14520307</t>
  </si>
  <si>
    <t>Nosník-C žľabu LINEAR+  NCL-B 150 "SZ"</t>
  </si>
  <si>
    <t>ARB-14520308</t>
  </si>
  <si>
    <t>Nosník-C žľabu LINEAR+  NCL-B 200 "SZ"</t>
  </si>
  <si>
    <t>ARB-14520309</t>
  </si>
  <si>
    <t>Nosník-C žľabu LINEAR+  NCL-B 300 "SZ"</t>
  </si>
  <si>
    <t>ARB-14520390</t>
  </si>
  <si>
    <t>Rozperka C-nosníku LINEAR+  RCL-B "SZ"</t>
  </si>
  <si>
    <t>ARB-21520105</t>
  </si>
  <si>
    <t>Nosník ROBUSTNÝ NR-B 150 "GZ"</t>
  </si>
  <si>
    <t>ARB-21520106</t>
  </si>
  <si>
    <t>Nosník ROBUSTNÝ NR-B 200 "GZ"</t>
  </si>
  <si>
    <t>ARB-21520108</t>
  </si>
  <si>
    <t>Nosník ROBUSTNÝ NR-B 300 "GZ"</t>
  </si>
  <si>
    <t>ARB-21520109</t>
  </si>
  <si>
    <t>Nosník ROBUSTNÝ NR-B 400 "GZ"</t>
  </si>
  <si>
    <t>ARB-21520110</t>
  </si>
  <si>
    <t>Nosník ROBUSTNÝ NR-B 500 "GZ"</t>
  </si>
  <si>
    <t>ARB-21520111</t>
  </si>
  <si>
    <t>Nosník ROBUSTNÝ NR-B 600 "GZ"</t>
  </si>
  <si>
    <t>ARB-22529001</t>
  </si>
  <si>
    <t>Nosníková vzpera POLAR  NVP-B "ŽZ" L = 450 mm</t>
  </si>
  <si>
    <t>ARB-14530103</t>
  </si>
  <si>
    <t>Podpera žľabu LINEAR+  PL-B 100 "SZ"</t>
  </si>
  <si>
    <t>ARB-14530105</t>
  </si>
  <si>
    <t>Podpera žľabu LINEAR+  PL-B 150 "SZ"</t>
  </si>
  <si>
    <t>ARB-14530106</t>
  </si>
  <si>
    <t>Podpera žľabu LINEAR+  PL-B 200 "SZ"</t>
  </si>
  <si>
    <t>ARB-14530108</t>
  </si>
  <si>
    <t>Podpera žľabu LINEAR+  PL-B 300 "SZ"</t>
  </si>
  <si>
    <t>ARB-14530109</t>
  </si>
  <si>
    <t>Podpera žľabu LINEAR+  PL-B 400 "SZ"</t>
  </si>
  <si>
    <t>ARB-14530110</t>
  </si>
  <si>
    <t>Podpera žľabu LINEAR+  PL-B 500 "SZ"</t>
  </si>
  <si>
    <t>ARB-14536101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</si>
  <si>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</si>
  <si>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ARB-14960101</t>
  </si>
  <si>
    <t>Ochranný obvodový lém LINEAR+  OLL-B</t>
  </si>
  <si>
    <t>ARB-14960201</t>
  </si>
  <si>
    <t>Ochranná krytka OK-B</t>
  </si>
  <si>
    <t>ARB-17110106</t>
  </si>
  <si>
    <t>Žľab LINEAR+  L1B-P 50/50 "MZ" - perf. L = 3.000 mm</t>
  </si>
  <si>
    <t>ARB-17111706</t>
  </si>
  <si>
    <t>Žľab LINEAR+  L1B-P 100/60 "MZ" - perf. L = 3.000 mm</t>
  </si>
  <si>
    <t>ARB-17112006</t>
  </si>
  <si>
    <t>Žľab LINEAR+  L1B-P 200/60 "MZ" - perf. L = 3.000 mm</t>
  </si>
  <si>
    <t>ARB-17112208</t>
  </si>
  <si>
    <t>Žľab LINEAR+  L1B-P 300/60 "MZ" - perf. L = 3.000 mm</t>
  </si>
  <si>
    <t>ARB-17112408</t>
  </si>
  <si>
    <t>Žľab LINEAR+  L1B-P 500/60 "MZ" - perf. L = 3.000 mm</t>
  </si>
  <si>
    <t>ARB-17114606</t>
  </si>
  <si>
    <t>Žľab LINEAR+  L1B-P 100/100 "MZ" - perf. L = 3.000 mm</t>
  </si>
  <si>
    <t>ARB-17114906</t>
  </si>
  <si>
    <t>Žľab LINEAR+  L1B-P 200/100 "MZ" - perf. L = 3.000 mm</t>
  </si>
  <si>
    <t>ARB-17115308</t>
  </si>
  <si>
    <t>Žľab LINEAR+  L1B-P 500/100 "MZ" - perf. L = 3.000 mm</t>
  </si>
  <si>
    <t>ARB-17120106</t>
  </si>
  <si>
    <t>Žľab LINEAR+  L1B-N 50/50 "MZ" - neperf. L = 3.000 mm</t>
  </si>
  <si>
    <t>ARB-17121706</t>
  </si>
  <si>
    <t>Žľab LINEAR+  L1B-N 100/60 "MZ" - neperf. L = 3.000 mm</t>
  </si>
  <si>
    <t>ARB-17122006</t>
  </si>
  <si>
    <t>Žľab LINEAR+  L1B-N 200/60 "MZ" - neperf. L = 3.000 mm</t>
  </si>
  <si>
    <t>ARB-17122208</t>
  </si>
  <si>
    <t>Žľab LINEAR+  L1B-N 300/60 "MZ" - neperf. L = 3.000 mm</t>
  </si>
  <si>
    <t>ARB-17122408</t>
  </si>
  <si>
    <t>Žľab LINEAR+  L1B-N 500/60 "MZ" - neperf. L = 3.000 mm</t>
  </si>
  <si>
    <t>ARB-17124606</t>
  </si>
  <si>
    <t>Žľab LINEAR+  L1B-N 100/100 "MZ" - neperf. L = 3.000 mm</t>
  </si>
  <si>
    <t>ARB-17124906</t>
  </si>
  <si>
    <t>Žľab LINEAR+  L1B-N 200/100 "MZ" - neperf. L = 3.000 mm</t>
  </si>
  <si>
    <t>ARB-17125308</t>
  </si>
  <si>
    <t>Žľab LINEAR+  L1B-N 500/100 "MZ" - neperf. L = 3.000 mm</t>
  </si>
  <si>
    <t>ARB-17710106</t>
  </si>
  <si>
    <t>Veko žľabu LINEAR+  VL-1B 50 "MZ" L = 3.000 mm</t>
  </si>
  <si>
    <t>ARB-17710306</t>
  </si>
  <si>
    <t>Veko žľabu LINEAR+  VL-1B 100 "MZ" L = 3.000 mm</t>
  </si>
  <si>
    <t>ARB-17710606</t>
  </si>
  <si>
    <t>Veko žľabu LINEAR+  VL-1B 200 "MZ" L = 3.000 mm</t>
  </si>
  <si>
    <t>ARB-17710808</t>
  </si>
  <si>
    <t>Veko žľabu LINEAR+  VL-1B 300 "MZ" L = 3.000 mm</t>
  </si>
  <si>
    <t>ARB-17711008</t>
  </si>
  <si>
    <t>Veko žľabu LINEAR+  VL-1B 500 "MZ" L = 2.000 mm</t>
  </si>
  <si>
    <t>ARB-17713206</t>
  </si>
  <si>
    <t>Káblová prepážka LINEAR+  KPL-B 60 "MZ" L = 3.000 mm</t>
  </si>
  <si>
    <t>ARB-12219900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</si>
  <si>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</si>
  <si>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ARB-17211005</t>
  </si>
  <si>
    <t>Spojka žľabu LINEAR+  SL-1B 50 "MZ"</t>
  </si>
  <si>
    <t>ARB-17211006</t>
  </si>
  <si>
    <t>Spojka žľabu LINEAR+  SL-1B 60 "MZ"</t>
  </si>
  <si>
    <t>ARB-17211010</t>
  </si>
  <si>
    <t>Spojka žľabu LINEAR+  SL-1B 100 "MZ"</t>
  </si>
  <si>
    <t>ARB-13212106</t>
  </si>
  <si>
    <t>Spojka veka žľabu LINEAR+  SVL-1B 60 "A2"</t>
  </si>
  <si>
    <t>ARB-13212110</t>
  </si>
  <si>
    <t>Spojka veka žľabu LINEAR+  SVL-1B 100 "A2"</t>
  </si>
  <si>
    <t>ARB-17220201</t>
  </si>
  <si>
    <t>Koleno žľabu LINEAR+  KL-1B 90° 50/50 "MZ"</t>
  </si>
  <si>
    <t>ARB-17220217</t>
  </si>
  <si>
    <t>Koleno žľabu LINEAR+  KL-1B 90° (R100) 100/60 "MZ"</t>
  </si>
  <si>
    <t>ARB-17220220</t>
  </si>
  <si>
    <t>Koleno žľabu LINEAR+  KL-1B 90° (R100) 200/60 "MZ"</t>
  </si>
  <si>
    <t>ARB-17220222</t>
  </si>
  <si>
    <t>Koleno žľabu LINEAR+  KL-1B 90° (R100) 300/60 "MZ"</t>
  </si>
  <si>
    <t>ARB-17220224</t>
  </si>
  <si>
    <t>Koleno žľabu LINEAR+  KL-1B 90° (R100) 500/60 "MZ"</t>
  </si>
  <si>
    <t>ARB-17220246</t>
  </si>
  <si>
    <t>Koleno žľabu LINEAR+  KL-1B 90° (R100) 100/100 "MZ"</t>
  </si>
  <si>
    <t>ARB-17220249</t>
  </si>
  <si>
    <t>Koleno žľabu LINEAR+  KL-1B 90° (R100) 200/100 "MZ"</t>
  </si>
  <si>
    <t>ARB-17220253</t>
  </si>
  <si>
    <t>Koleno žľabu LINEAR+  KL-1B 90° (R100) 500/100 "MZ"</t>
  </si>
  <si>
    <t>ARB-17720103</t>
  </si>
  <si>
    <t>Veko kolena LINEAR+  VKL-1B 90° (R100) 100 "MZ"</t>
  </si>
  <si>
    <t>ARB-17720106</t>
  </si>
  <si>
    <t>Veko kolena LINEAR+  VKL-1B 90° (R100) 200 "MZ"</t>
  </si>
  <si>
    <t>ARB-17720108</t>
  </si>
  <si>
    <t>Veko kolena LINEAR+  VKL-1B 90° (R100) 300 "MZ"</t>
  </si>
  <si>
    <t>ARB-17720110</t>
  </si>
  <si>
    <t>Veko kolena LINEAR+  VKL-1B 90° (R100) 500 "MZ"</t>
  </si>
  <si>
    <t>ARB-17310217</t>
  </si>
  <si>
    <t>T-kus žľabu LINEAR+  TL-1B (R100) 100/60 "MZ"</t>
  </si>
  <si>
    <t>ARB-17310220</t>
  </si>
  <si>
    <t>T-kus žľabu LINEAR+  TL-1B (R100) 200/60 "MZ"</t>
  </si>
  <si>
    <t>ARB-17310222</t>
  </si>
  <si>
    <t>T-kus žľabu LINEAR+  TL-1B (R100) 300/60 "MZ"</t>
  </si>
  <si>
    <t>ARB-17310224</t>
  </si>
  <si>
    <t>T-kus žľabu LINEAR+  TL-1B (R100) 500/60 "MZ"</t>
  </si>
  <si>
    <t>ARB-17310246</t>
  </si>
  <si>
    <t>T-kus žľabu LINEAR+  TL-1B (R100) 100/100 "MZ"</t>
  </si>
  <si>
    <t>ARB-17310249</t>
  </si>
  <si>
    <t>T-kus žľabu LINEAR+  TL-1B (R100) 200/100 "MZ"</t>
  </si>
  <si>
    <t>ARB-17310253</t>
  </si>
  <si>
    <t>T-kus žľabu LINEAR+  TL-1B (R100) 500/100 "MZ"</t>
  </si>
  <si>
    <t>ARB-17810103</t>
  </si>
  <si>
    <t>Veko T-kusu LINEAR+  VTL-1B (R100) 100 "MZ"</t>
  </si>
  <si>
    <t>ARB-17810106</t>
  </si>
  <si>
    <t>Veko T-kusu LINEAR+  VTL-1B (R100) 200 "MZ"</t>
  </si>
  <si>
    <t>ARB-17810108</t>
  </si>
  <si>
    <t>Veko T-kusu LINEAR+  VTL-1B (R100) 300 "MZ"</t>
  </si>
  <si>
    <t>ARB-17810110</t>
  </si>
  <si>
    <t>Veko T-kusu LINEAR+  VTL-1B (R100) 500 "MZ"</t>
  </si>
  <si>
    <t>ARB-17330501</t>
  </si>
  <si>
    <t>T-kus LIGHT žľabu LINEAR+  TLL-1B 50/50 "MZ"</t>
  </si>
  <si>
    <t>ARB-17330603</t>
  </si>
  <si>
    <t>T-kus LIGHT žľabu LINEAR+  TLL-1B (R100) 100/60 "MZ"</t>
  </si>
  <si>
    <t>ARB-17330606</t>
  </si>
  <si>
    <t>T-kus LIGHT žľabu LINEAR+  TLL-1B (R100) 200/60 "MZ"</t>
  </si>
  <si>
    <t>ARB-17330608</t>
  </si>
  <si>
    <t>T-kus LIGHT žľabu LINEAR+  TLL-1B (R100) 300/60 "MZ"</t>
  </si>
  <si>
    <t>ARB-17330610</t>
  </si>
  <si>
    <t>T-kus LIGHT žľabu LINEAR+  TLL-1B (R100) 500/60 "MZ"</t>
  </si>
  <si>
    <t>ARB-17331001</t>
  </si>
  <si>
    <t>T-kus LIGHT žľabu LINEAR+  TLL-1B (R100) 100/100 "MZ"</t>
  </si>
  <si>
    <t>ARB-17331004</t>
  </si>
  <si>
    <t>T-kus LIGHT žľabu LINEAR+  TLL-1B (R100) 200/100 "MZ"</t>
  </si>
  <si>
    <t>ARB-17331008</t>
  </si>
  <si>
    <t>T-kus LIGHT žľabu LINEAR+  TLL-1B (R100) 500/100 "MZ"</t>
  </si>
  <si>
    <t>ARB-17830103</t>
  </si>
  <si>
    <t>Veko T-kusu LIGHT LINEAR+  VTLL-1B (R100) 100 "MZ"</t>
  </si>
  <si>
    <t>ARB-17830106</t>
  </si>
  <si>
    <t>Veko T-kusu LIGHT LINEAR+  VTLL-1B (R100) 200 "MZ"</t>
  </si>
  <si>
    <t>ARB-17830108</t>
  </si>
  <si>
    <t>Veko T-kusu LIGHT LINEAR+  VTLL-1B (R100) 300 "MZ"</t>
  </si>
  <si>
    <t>ARB-17830110</t>
  </si>
  <si>
    <t>Veko T-kusu LIGHT LINEAR+  VTLL-1B (R100) 500 "MZ"</t>
  </si>
  <si>
    <t>ARB-13510101</t>
  </si>
  <si>
    <t>Držiak univerzálny LINEAR+  DUL-B "A2"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</si>
  <si>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</si>
  <si>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</si>
  <si>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</si>
  <si>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</si>
  <si>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</si>
  <si>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</si>
  <si>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</si>
  <si>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</si>
  <si>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ARB-12110106</t>
  </si>
  <si>
    <t>Žľab LINEAR+  L1B-P 50/50 "ŽZ" - perf. L = 3.000 mm</t>
  </si>
  <si>
    <t>ARB-12111706</t>
  </si>
  <si>
    <t>Žľab LINEAR+  L1B-P 100/60 "ŽZ" - perf. L = 3.000 mm</t>
  </si>
  <si>
    <t>ARB-12111906</t>
  </si>
  <si>
    <t>Žľab LINEAR+  L1B-P 150/60 "ŽZ" - perf. L = 3.000 mm</t>
  </si>
  <si>
    <t>ARB-12112007</t>
  </si>
  <si>
    <t>Žľab LINEAR+  L1B-P 200/60 "ŽZ" - perf. L = 3.000 mm</t>
  </si>
  <si>
    <t>ARB-12112207</t>
  </si>
  <si>
    <t>Žľab LINEAR+  L1B-P 300/60 "ŽZ" - perf. L = 3.000 mm</t>
  </si>
  <si>
    <t>ARB-12112308</t>
  </si>
  <si>
    <t>Žľab LINEAR+  L1B-P 400/60 "ŽZ" - perf. L = 3.000 mm</t>
  </si>
  <si>
    <t>ARB-12112408</t>
  </si>
  <si>
    <t>Žľab LINEAR+  L1B-P 500/60 "ŽZ" - perf. L = 3.000 mm</t>
  </si>
  <si>
    <t>ARB-12114606</t>
  </si>
  <si>
    <t>Žľab LINEAR+  L1B-P 100/100 "ŽZ" - perf. L = 3.000 mm</t>
  </si>
  <si>
    <t>ARB-12114806</t>
  </si>
  <si>
    <t>Žľab LINEAR+  L1B-P 150/100 "ŽZ" - perf. L = 3.000 mm</t>
  </si>
  <si>
    <t>ARB-12114907</t>
  </si>
  <si>
    <t>Žľab LINEAR+  L1B-P 200/100 "ŽZ" - perf. L = 3.000 mm</t>
  </si>
  <si>
    <t>ARB-12115108</t>
  </si>
  <si>
    <t>Žľab LINEAR+  L1B-P 300/100 "ŽZ" - perf. L = 3.000 mm</t>
  </si>
  <si>
    <t>ARB-12115208</t>
  </si>
  <si>
    <t>Žľab LINEAR+  L1B-P 400/100 "ŽZ" - perf. L = 3.000 mm</t>
  </si>
  <si>
    <t>ARB-12115308</t>
  </si>
  <si>
    <t>Žľab LINEAR+  L1B-P 500/100 "ŽZ" - perf. L = 3.000 mm</t>
  </si>
  <si>
    <t>ARB-12120106</t>
  </si>
  <si>
    <t>Žľab LINEAR+  L1B-N 50/50 "ŽZ" - neperf. L = 3.000 mm</t>
  </si>
  <si>
    <t>ARB-12121706</t>
  </si>
  <si>
    <t>Žľab LINEAR+  L1B-N 100/60 "ŽZ" - neperf. L = 3.000 mm</t>
  </si>
  <si>
    <t>ARB-12121906</t>
  </si>
  <si>
    <t>Žľab LINEAR+  L1B-N 150/60 "ŽZ" - neperf. L = 3.000 mm</t>
  </si>
  <si>
    <t>ARB-12122007</t>
  </si>
  <si>
    <t>Žľab LINEAR+  L1B-N 200/60 "ŽZ" - neperf. L = 3.000 mm</t>
  </si>
  <si>
    <t>ARB-12122207</t>
  </si>
  <si>
    <t>Žľab LINEAR+  L1B-N 300/60 "ŽZ" - neperf. L = 3.000 mm</t>
  </si>
  <si>
    <t>ARB-12122308</t>
  </si>
  <si>
    <t>Žľab LINEAR+  L1B-N 400/60 "ŽZ" - neperf. L = 3.000 mm</t>
  </si>
  <si>
    <t>ARB-12122408</t>
  </si>
  <si>
    <t>Žľab LINEAR+  L1B-N 500/60 "ŽZ" - neperf. L = 3.000 mm</t>
  </si>
  <si>
    <t>ARB-12124606</t>
  </si>
  <si>
    <t>Žľab LINEAR+  L1B-N 100/100 "ŽZ" - neperf. L = 3.000 mm</t>
  </si>
  <si>
    <t>ARB-12124806</t>
  </si>
  <si>
    <t>Žľab LINEAR+  L1B-N 150/100 "ŽZ" - neperf. L = 3.000 mm</t>
  </si>
  <si>
    <t>ARB-12124907</t>
  </si>
  <si>
    <t>Žľab LINEAR+  L1B-N 200/100 "ŽZ" - neperf. L = 3.000 mm</t>
  </si>
  <si>
    <t>ARB-12125108</t>
  </si>
  <si>
    <t>Žľab LINEAR+  L1B-N 300/100 "ŽZ" - neperf. L = 3.000 mm</t>
  </si>
  <si>
    <t>ARB-12125208</t>
  </si>
  <si>
    <t>Žľab LINEAR+  L1B-N 400/100 "ŽZ" - neperf. L = 3.000 mm</t>
  </si>
  <si>
    <t>ARB-12125308</t>
  </si>
  <si>
    <t>Žľab LINEAR+  L1B-N 500/100 "ŽZ" - neperf. L = 3.000 mm</t>
  </si>
  <si>
    <t>ARB-12710106</t>
  </si>
  <si>
    <t>Veko žľabu LINEAR+  VL-1B 50 "ŽZ" L = 3.000 mm</t>
  </si>
  <si>
    <t>ARB-12710306</t>
  </si>
  <si>
    <t>Veko žľabu LINEAR+  VL-1B 100 "ŽZ" L = 3.000 mm</t>
  </si>
  <si>
    <t>ARB-12710506</t>
  </si>
  <si>
    <t>Veko žľabu LINEAR+  VL-1B 150 "ŽZ" L = 3.000 mm</t>
  </si>
  <si>
    <t>ARB-12710606</t>
  </si>
  <si>
    <t>Veko žľabu LINEAR+  VL-1B 200 "ŽZ" L = 3.000 mm</t>
  </si>
  <si>
    <t>ARB-12710807</t>
  </si>
  <si>
    <t>Veko žľabu LINEAR+  VL-1B 300 "ŽZ" L = 3.000 mm</t>
  </si>
  <si>
    <t>ARB-12710907</t>
  </si>
  <si>
    <t>Veko žľabu LINEAR+  VL-1B 400 "ŽZ" L = 2.000 mm</t>
  </si>
  <si>
    <t>ARB-12711008</t>
  </si>
  <si>
    <t>Veko žľabu LINEAR+  VL-1B 500 "ŽZ" L = 2.000 mm</t>
  </si>
  <si>
    <t>ARB-12713007</t>
  </si>
  <si>
    <t>Káblová prepážka LINEAR+  KPL-B 35 "ŽZ" L = 3.000 mm</t>
  </si>
  <si>
    <t>ARB-12713207</t>
  </si>
  <si>
    <t>Káblová prepážka LINEAR+  KPL-B 60 "ŽZ" L = 3.000 mm</t>
  </si>
  <si>
    <t>ARB-12713407</t>
  </si>
  <si>
    <t>Káblová prepážka LINEAR+  KPL-B 100 "ŽZ" L= 3.000 mm</t>
  </si>
  <si>
    <t>ARB-12211005</t>
  </si>
  <si>
    <t>Spojka žľabu LINEAR+  SL-1B 50 "ŽZ"</t>
  </si>
  <si>
    <t>ARB-12211006</t>
  </si>
  <si>
    <t>Spojka žľabu LINEAR+  SL-1B 60 "ŽZ"</t>
  </si>
  <si>
    <t>ARB-12211010</t>
  </si>
  <si>
    <t>Spojka žľabu LINEAR+  SL-1B 100 "ŽZ"</t>
  </si>
  <si>
    <t>ARB-12211106</t>
  </si>
  <si>
    <t>Spojka kľbová žľabu LINEAR+  SKL-1B 60 "ŽZ"</t>
  </si>
  <si>
    <t>ARB-12211110</t>
  </si>
  <si>
    <t>Spojka kľbová žľabu LINEAR+  SKL-1B 100 "ŽZ"</t>
  </si>
  <si>
    <t>ARB-12211306</t>
  </si>
  <si>
    <t>Spojka tvarovacia žľabu LINEAR+  STL-1B 60 "ŽZ"</t>
  </si>
  <si>
    <t>ARB-12211310</t>
  </si>
  <si>
    <t>Spojka tvarovacia žľabu LINEAR+  STL-1B 100 "ŽZ"</t>
  </si>
  <si>
    <t>ARB-12212006</t>
  </si>
  <si>
    <t>Spojka univerzálna žľabu LINEAR+  SUL-1B 60 "ŽZ"</t>
  </si>
  <si>
    <t>ARB-12212010</t>
  </si>
  <si>
    <t>Spojka univerzálna žľabu LINEAR+  SUL-1B 100 "ŽZ"</t>
  </si>
  <si>
    <t>ARB-12220201</t>
  </si>
  <si>
    <t>Koleno žľabu LINEAR+  KL-1B 90° 50/50 "ŽZ"</t>
  </si>
  <si>
    <t>ARB-12220217</t>
  </si>
  <si>
    <t>Koleno žľabu LINEAR+  KL-1B 90° (R100) 100/60 "ŽZ"</t>
  </si>
  <si>
    <t>ARB-12220219</t>
  </si>
  <si>
    <t>Koleno žľabu LINEAR+  KL-1B 90° (R100) 150/60 "ŽZ"</t>
  </si>
  <si>
    <t>ARB-12220220</t>
  </si>
  <si>
    <t>Koleno žľabu LINEAR+  KL-1B 90° (R100) 200/60 "ŽZ"</t>
  </si>
  <si>
    <t>ARB-12220222</t>
  </si>
  <si>
    <t>Koleno žľabu LINEAR+  KL-1B 90° (R100) 300/60 "ŽZ"</t>
  </si>
  <si>
    <t>ARB-12220223</t>
  </si>
  <si>
    <t>Koleno žľabu LINEAR+  KL-1B 90° (R100) 400/60 "ŽZ"</t>
  </si>
  <si>
    <t>ARB-12220224</t>
  </si>
  <si>
    <t>Koleno žľabu LINEAR+  KL-1B 90° (R100) 500/60 "ŽZ"</t>
  </si>
  <si>
    <t>ARB-12220246</t>
  </si>
  <si>
    <t>Koleno žľabu LINEAR+  KL-1B 90° (R100) 100/100 "ŽZ"</t>
  </si>
  <si>
    <t>ARB-12220248</t>
  </si>
  <si>
    <t>Koleno žľabu LINEAR+  KL-1B 90° (R100) 150/100 "ŽZ"</t>
  </si>
  <si>
    <t>ARB-12220249</t>
  </si>
  <si>
    <t>Koleno žľabu LINEAR+  KL-1B 90° (R100) 200/100 "ŽZ"</t>
  </si>
  <si>
    <t>ARB-12220251</t>
  </si>
  <si>
    <t>Koleno žľabu LINEAR+  KL-1B 90° (R100) 300/100 "ŽZ"</t>
  </si>
  <si>
    <t>ARB-12220252</t>
  </si>
  <si>
    <t>Koleno žľabu LINEAR+  KL-1B 90° (R100) 400/100 "ŽZ"</t>
  </si>
  <si>
    <t>ARB-12220253</t>
  </si>
  <si>
    <t>Koleno žľabu LINEAR+  KL-1B 90° (R100) 500/100 "ŽZ"</t>
  </si>
  <si>
    <t>ARB-12720103</t>
  </si>
  <si>
    <t>Veko kolena LINEAR+  VKL-1B 90° (R100) 100 "ŽZ"</t>
  </si>
  <si>
    <t>ARB-12720105</t>
  </si>
  <si>
    <t>Veko kolena LINEAR+  VKL-1B 90° (R100) 150 "ŽZ"</t>
  </si>
  <si>
    <t>ARB-12720106</t>
  </si>
  <si>
    <t>Veko kolena LINEAR+  VKL-1B 90° (R100) 200 "ŽZ"</t>
  </si>
  <si>
    <t>ARB-12720108</t>
  </si>
  <si>
    <t>Veko kolena LINEAR+  VKL-1B 90° (R100) 300 "ŽZ"</t>
  </si>
  <si>
    <t>ARB-12720109</t>
  </si>
  <si>
    <t>Veko kolena LINEAR+  VKL-1B 90° (R100) 400 "ŽZ"</t>
  </si>
  <si>
    <t>ARB-12720110</t>
  </si>
  <si>
    <t>Veko kolena LINEAR+  VKL-1B 90° (R100) 500 "ŽZ"</t>
  </si>
  <si>
    <t>ARB-12290101</t>
  </si>
  <si>
    <t>Koleno stúpajúce žľabu LINEAR+  KSL-1B 50/50 "ŽZ"</t>
  </si>
  <si>
    <t>ARB-12290117</t>
  </si>
  <si>
    <t>Koleno stúpajúce žľabu LINEAR+  KSL-1B 100/60 "ŽZ"</t>
  </si>
  <si>
    <t>ARB-12290119</t>
  </si>
  <si>
    <t>Koleno stúpajúce žľabu LINEAR+  KSL-1B 150/60 "ŽZ"</t>
  </si>
  <si>
    <t>ARB-12290120</t>
  </si>
  <si>
    <t>Koleno stúpajúce žľabu LINEAR+  KSL-1B 200/60 "ŽZ"</t>
  </si>
  <si>
    <t>ARB-12290122</t>
  </si>
  <si>
    <t>Koleno stúpajúce žľabu LINEAR+  KSL-1B 300/60 "ŽZ"</t>
  </si>
  <si>
    <t>ARB-12290123</t>
  </si>
  <si>
    <t>Koleno stúpajúce žľabu LINEAR+  KSL-1B 400/60 "ŽZ"</t>
  </si>
  <si>
    <t>ARB-12290124</t>
  </si>
  <si>
    <t>Koleno stúpajúce žľabu LINEAR+  KSL-1B 500/60 "ŽZ"</t>
  </si>
  <si>
    <t>ARB-12290146</t>
  </si>
  <si>
    <t>Koleno stúpajúce žľabu LINEAR+  KSL-1B 100/100 "ŽZ"</t>
  </si>
  <si>
    <t>ARB-12290148</t>
  </si>
  <si>
    <t>Koleno stúpajúce žľabu LINEAR+  KSL-1B 150/100 "ŽZ"</t>
  </si>
  <si>
    <t>ARB-12290149</t>
  </si>
  <si>
    <t>Koleno stúpajúce žľabu LINEAR+  KSL-1B 200/100 "ŽZ"</t>
  </si>
  <si>
    <t>ARB-12290151</t>
  </si>
  <si>
    <t>Koleno stúpajúce žľabu LINEAR+  KSL-1B 300/100 "ŽZ"</t>
  </si>
  <si>
    <t>ARB-12290152</t>
  </si>
  <si>
    <t>Koleno stúpajúce žľabu LINEAR+  KSL-1B 400/100 "ŽZ"</t>
  </si>
  <si>
    <t>ARB-12290153</t>
  </si>
  <si>
    <t>Koleno stúpajúce žľabu LINEAR+  KSL-1B 500/100 "ŽZ"</t>
  </si>
  <si>
    <t>ARB-12790103</t>
  </si>
  <si>
    <t>Veko kolena stúpajúceho LINEAR+  VKSL-1B 100 "ŽZ"</t>
  </si>
  <si>
    <t>ARB-12790105</t>
  </si>
  <si>
    <t>Veko kolena stúpajúceho LINEAR+  VKSL-1B 150 "ŽZ"</t>
  </si>
  <si>
    <t>ARB-12790106</t>
  </si>
  <si>
    <t>Veko kolena stúpajúceho LINEAR+  VKSL-1B 200 "ŽZ"</t>
  </si>
  <si>
    <t>ARB-12790108</t>
  </si>
  <si>
    <t>Veko kolena stúpajúceho LINEAR+  VKSL-1B 300 "ŽZ"</t>
  </si>
  <si>
    <t>ARB-12790109</t>
  </si>
  <si>
    <t>Veko kolena stúpajúceho LINEAR+  VKSL-1B 400 "ŽZ"</t>
  </si>
  <si>
    <t>ARB-12790110</t>
  </si>
  <si>
    <t>Veko kolena stúpajúceho LINEAR+  VKSL-1B 500 "ŽZ"</t>
  </si>
  <si>
    <t>ARB-12300101</t>
  </si>
  <si>
    <t>Koleno klesajúce žľabu LINEAR+  KKL-1B 50/50 "ŽZ"</t>
  </si>
  <si>
    <t>ARB-12300117</t>
  </si>
  <si>
    <t>Koleno klesajúce žľabu LINEAR+  KKL-1B 100/60 "ŽZ"</t>
  </si>
  <si>
    <t>ARB-12300119</t>
  </si>
  <si>
    <t>Koleno klesajúce žľabu LINEAR+  KKL-1B 150/60 "ŽZ"</t>
  </si>
  <si>
    <t>ARB-12300120</t>
  </si>
  <si>
    <t>Koleno klesajúce žľabu LINEAR+  KKL-1B 200/60 "ŽZ"</t>
  </si>
  <si>
    <t>ARB-12300122</t>
  </si>
  <si>
    <t>Koleno klesajúce žľabu LINEAR+  KKL-1B 300/60 "ŽZ"</t>
  </si>
  <si>
    <t>ARB-12300123</t>
  </si>
  <si>
    <t>Koleno klesajúce žľabu LINEAR+  KKL-1B 400/60 "ŽZ"</t>
  </si>
  <si>
    <t>ARB-12300124</t>
  </si>
  <si>
    <t>Koleno klesajúce žľabu LINEAR+  KKL-1B 500/60 "ŽZ"</t>
  </si>
  <si>
    <t>ARB-12300146</t>
  </si>
  <si>
    <t>Koleno klesajúce žľabu LINEAR+  KKL-1B 100/100 "ŽZ"</t>
  </si>
  <si>
    <t>ARB-12300148</t>
  </si>
  <si>
    <t>Koleno klesajúce žľabu LINEAR+  KKL-1B 150/100 "ŽZ"</t>
  </si>
  <si>
    <t>ARB-12300149</t>
  </si>
  <si>
    <t>Koleno klesajúce žľabu LINEAR+  KKL-1B 200/100 "ŽZ"</t>
  </si>
  <si>
    <t>ARB-12300151</t>
  </si>
  <si>
    <t>Koleno klesajúce žľabu LINEAR+  KKL-1B 300/100 "ŽZ"</t>
  </si>
  <si>
    <t>ARB-12300152</t>
  </si>
  <si>
    <t>Koleno klesajúce žľabu LINEAR+  KKL-1B 400/100 "ŽZ"</t>
  </si>
  <si>
    <t>ARB-12300153</t>
  </si>
  <si>
    <t>Koleno klesajúce žľabu LINEAR+  KKL-1B 500/100 "ŽZ"</t>
  </si>
  <si>
    <t>ARB-12800103</t>
  </si>
  <si>
    <t>Veko kolena klesajúceho LINEAR+  VKKL-1B 100 "ŽZ"</t>
  </si>
  <si>
    <t>ARB-12800105</t>
  </si>
  <si>
    <t>Veko kolena klesajúceho LINEAR+  VKKL-1B 150 "ŽZ"</t>
  </si>
  <si>
    <t>ARB-12800106</t>
  </si>
  <si>
    <t>Veko kolena klesajúceho LINEAR+  VKKL-1B 200 "ŽZ"</t>
  </si>
  <si>
    <t>ARB-12800108</t>
  </si>
  <si>
    <t>Veko kolena klesajúceho LINEAR+  VKKL-1B 300 "ŽZ"</t>
  </si>
  <si>
    <t>ARB-12800109</t>
  </si>
  <si>
    <t>Veko kolena klesajúceho LINEAR+  VKKL-1B 400 "ŽZ"</t>
  </si>
  <si>
    <t>ARB-12800110</t>
  </si>
  <si>
    <t>Veko kolena klesajúceho LINEAR+  VKKL-1B 500 "ŽZ"</t>
  </si>
  <si>
    <t>ARB-12310217</t>
  </si>
  <si>
    <t>T-kus žľabu LINEAR+  TL-1B (R100) 100/60 "ŽZ"</t>
  </si>
  <si>
    <t>ARB-12310219</t>
  </si>
  <si>
    <t>T-kus žľabu LINEAR+  TL-1B (R100) 150/60 "ŽZ"</t>
  </si>
  <si>
    <t>ARB-12310220</t>
  </si>
  <si>
    <t>T-kus žľabu LINEAR+  TL-1B (R100) 200/60 "ŽZ"</t>
  </si>
  <si>
    <t>ARB-12310222</t>
  </si>
  <si>
    <t>T-kus žľabu LINEAR+  TL-1B (R100) 300/60 "ŽZ"</t>
  </si>
  <si>
    <t>ARB-12310223</t>
  </si>
  <si>
    <t>T-kus žľabu LINEAR+  TL-1B (R100) 400/60 "ŽZ"</t>
  </si>
  <si>
    <t>ARB-12310224</t>
  </si>
  <si>
    <t>T-kus žľabu LINEAR+  TL-1B (R100) 500/60 "ŽZ"</t>
  </si>
  <si>
    <t>ARB-12310246</t>
  </si>
  <si>
    <t>T-kus žľabu LINEAR+  TL-1B (R100) 100/100 "ŽZ"</t>
  </si>
  <si>
    <t>ARB-12310248</t>
  </si>
  <si>
    <t>T-kus žľabu LINEAR+  TL-1B (R100) 150/100 "ŽZ"</t>
  </si>
  <si>
    <t>ARB-12310249</t>
  </si>
  <si>
    <t>T-kus žľabu LINEAR+  TL-1B (R100) 200/100 "ŽZ"</t>
  </si>
  <si>
    <t>ARB-12310251</t>
  </si>
  <si>
    <t>T-kus žľabu LINEAR+  TL-1B (R100) 300/100 "ŽZ"</t>
  </si>
  <si>
    <t>ARB-12310252</t>
  </si>
  <si>
    <t>T-kus žľabu LINEAR+  TL-1B (R100) 400/100 "ŽZ"</t>
  </si>
  <si>
    <t>ARB-12310253</t>
  </si>
  <si>
    <t>T-kus žľabu LINEAR+  TL-1B (R100) 500/100 "ŽZ"</t>
  </si>
  <si>
    <t>ARB-12810103</t>
  </si>
  <si>
    <t>Veko T-kusu LINEAR+  VTL-1B (R100) 100 "ŽZ"</t>
  </si>
  <si>
    <t>ARB-12810105</t>
  </si>
  <si>
    <t>Veko T-kusu LINEAR+  VTL-1B (R100) 150 "ŽZ"</t>
  </si>
  <si>
    <t>ARB-12810106</t>
  </si>
  <si>
    <t>Veko T-kusu LINEAR+  VTL-1B (R100) 200 "ŽZ"</t>
  </si>
  <si>
    <t>ARB-12810108</t>
  </si>
  <si>
    <t>Veko T-kusu LINEAR+  VTL-1B (R100) 300 "ŽZ"</t>
  </si>
  <si>
    <t>ARB-12810109</t>
  </si>
  <si>
    <t>Veko T-kusu LINEAR+  VTL-1B (R100) 400 "ŽZ"</t>
  </si>
  <si>
    <t>ARB-12810110</t>
  </si>
  <si>
    <t>Veko T-kusu LINEAR+  VTL-1B (R100) 500 "ŽZ"</t>
  </si>
  <si>
    <t>ARB-12330501</t>
  </si>
  <si>
    <t>T-kus LIGHT žľabu LINEAR+  TLL-1B  50/50 "ŽZ"</t>
  </si>
  <si>
    <t>ARB-12330603</t>
  </si>
  <si>
    <t>T-kus LIGHT žľabu LINEAR+  TLL-1B (R100) 100/60 "ŽZ"</t>
  </si>
  <si>
    <t>ARB-12330605</t>
  </si>
  <si>
    <t>T-kus LIGHT žľabu LINEAR+  TLL-1B (R100) 150/60 "ŽZ"</t>
  </si>
  <si>
    <t>ARB-12330606</t>
  </si>
  <si>
    <t>T-kus LIGHT žľabu LINEAR+  TLL-1B (R100) 200/60 "ŽZ"</t>
  </si>
  <si>
    <t>ARB-12330608</t>
  </si>
  <si>
    <t>T-kus LIGHT žľabu LINEAR+  TLL-1B (R100) 300/60 "ŽZ"</t>
  </si>
  <si>
    <t>ARB-12330609</t>
  </si>
  <si>
    <t>T-kus LIGHT žľabu LINEAR+  TLL-1B (R100) 400/60 "ŽZ"</t>
  </si>
  <si>
    <t>ARB-12330610</t>
  </si>
  <si>
    <t>T-kus LIGHT žľabu LINEAR+  TLL-1B (R100) 500/60 "ŽZ"</t>
  </si>
  <si>
    <t>ARB-12331001</t>
  </si>
  <si>
    <t>T-kus LIGHT žľabu LINEAR+  TLL-1B (R100) 100/100 "ŽZ"</t>
  </si>
  <si>
    <t>ARB-12331003</t>
  </si>
  <si>
    <t>T-kus LIGHT žľabu LINEAR+  TLL-1B (R100) 150/100 "ŽZ"</t>
  </si>
  <si>
    <t>ARB-12331004</t>
  </si>
  <si>
    <t>T-kus LIGHT žľabu LINEAR+  TLL-1B (R100) 200/100 "ŽZ"</t>
  </si>
  <si>
    <t>ARB-12331006</t>
  </si>
  <si>
    <t>T-kus LIGHT žľabu LINEAR+  TLL-1B (R100) 300/100 "ŽZ"</t>
  </si>
  <si>
    <t>ARB-12331007</t>
  </si>
  <si>
    <t>T-kus LIGHT žľabu LINEAR+  TLL-1B (R100) 400/100 "ŽZ"</t>
  </si>
  <si>
    <t>ARB-12331008</t>
  </si>
  <si>
    <t>T-kus LIGHT žľabu LINEAR+  TLL-1B (R100) 500/100 "ŽZ"</t>
  </si>
  <si>
    <t>ARB-12830103</t>
  </si>
  <si>
    <t>Veko T-kusu LIGHT LINEAR+  VTLL-1B (R100) 100 "ŽZ"</t>
  </si>
  <si>
    <t>ARB-12830105</t>
  </si>
  <si>
    <t>Veko T-kusu LIGHT LINEAR+  VTLL-1B (R100) 150 "ŽZ"</t>
  </si>
  <si>
    <t>ARB-12830106</t>
  </si>
  <si>
    <t>Veko T-kusu LIGHT LINEAR+  VTLL-1B (R100) 200 "ŽZ"</t>
  </si>
  <si>
    <t>ARB-12830108</t>
  </si>
  <si>
    <t>Veko T-kusu LIGHT LINEAR+  VTLL-1B (R100) 300 "ŽZ"</t>
  </si>
  <si>
    <t>ARB-12830109</t>
  </si>
  <si>
    <t>Veko T-kusu LIGHT LINEAR+  VTLL-1B (R100) 400 "ŽZ"</t>
  </si>
  <si>
    <t>ARB-12830110</t>
  </si>
  <si>
    <t>Veko T-kusu LIGHT LINEAR+  VTLL-1B (R100) 500 "ŽZ"</t>
  </si>
  <si>
    <t>ARB-12475050</t>
  </si>
  <si>
    <t>Redukčný/koncový diel žľabu LINEAR+  RL-1B 50x50 "ŽZ"</t>
  </si>
  <si>
    <t>ARB-12476050</t>
  </si>
  <si>
    <t>Redukčný/koncový diel žľabu LINEAR+  RL-1B 50x60 "ŽZ"</t>
  </si>
  <si>
    <t>ARB-12476100</t>
  </si>
  <si>
    <t>Redukčný/koncový diel žľabu LINEAR+  RL-1B 100x60 "ŽZ"</t>
  </si>
  <si>
    <t>ARB-12479050</t>
  </si>
  <si>
    <t>Redukčný/koncový diel žľabu LINEAR+  RL-1B 50x100 "ŽZ"</t>
  </si>
  <si>
    <t>ARB-12479100</t>
  </si>
  <si>
    <t>Redukčný/koncový diel žľabu LINEAR+  RL-1B 100x100 "ŽZ"</t>
  </si>
  <si>
    <t>ARB-12510133</t>
  </si>
  <si>
    <t>Držiak stredový žľabu LINEAR+  DSL-1B 100 "ŽZ"</t>
  </si>
  <si>
    <t>ARB-12510135</t>
  </si>
  <si>
    <t>Držiak stredový žľabu LINEAR+  DSL-1B 150 "ŽZ"</t>
  </si>
  <si>
    <t>ARB-12510136</t>
  </si>
  <si>
    <t>Držiak stredový žľabu LINEAR+  DSL-1B 200 "ŽZ"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</si>
  <si>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</si>
  <si>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</si>
  <si>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</si>
  <si>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</si>
  <si>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</si>
  <si>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</si>
  <si>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</si>
  <si>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</si>
  <si>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</si>
  <si>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</si>
  <si>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</si>
  <si>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</si>
  <si>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</si>
  <si>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</si>
  <si>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</si>
  <si>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</si>
  <si>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</si>
  <si>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</si>
  <si>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</si>
  <si>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</si>
  <si>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</si>
  <si>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</si>
  <si>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</si>
  <si>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Rozperka C-nosníku LINEAR+  RCL-B "ŽZ"</t>
  </si>
  <si>
    <t>ARB-22520105</t>
  </si>
  <si>
    <t>Nosník ROBUSTNÝ NR-B 150 "ŽZ"</t>
  </si>
  <si>
    <t>ARB-22520106</t>
  </si>
  <si>
    <t>Nosník ROBUSTNÝ NR-B 200 "ŽZ"</t>
  </si>
  <si>
    <t>ARB-22520108</t>
  </si>
  <si>
    <t>Nosník ROBUSTNÝ NR-B 300 "ŽZ"</t>
  </si>
  <si>
    <t>ARB-22520109</t>
  </si>
  <si>
    <t>Nosník ROBUSTNÝ NR-B 400 "ŽZ"</t>
  </si>
  <si>
    <t>ARB-22520110</t>
  </si>
  <si>
    <t>Nosník ROBUSTNÝ NR-B 500 "ŽZ"</t>
  </si>
  <si>
    <t>ARB-22520111</t>
  </si>
  <si>
    <t>Nosník ROBUSTNÝ NR-B 600 "ŽZ"</t>
  </si>
  <si>
    <t>ARB-22529501</t>
  </si>
  <si>
    <t>Príchytka rebríka POLAR  PP-B "ŽZ"</t>
  </si>
  <si>
    <t>ARB-12530103</t>
  </si>
  <si>
    <t>Podpera žľabu LINEAR+  PL-B 100 "ŽZ"</t>
  </si>
  <si>
    <t>ARB-12530105</t>
  </si>
  <si>
    <t>Podpera žľabu LINEAR+  PL-B 150 "ŽZ"</t>
  </si>
  <si>
    <t>ARB-12530106</t>
  </si>
  <si>
    <t>Podpera žľabu LINEAR+  PL-B 200 "ŽZ"</t>
  </si>
  <si>
    <t>ARB-12530108</t>
  </si>
  <si>
    <t>Podpera žľabu LINEAR+  PL-B 300 "ŽZ"</t>
  </si>
  <si>
    <t>ARB-12530109</t>
  </si>
  <si>
    <t>Podpera žľabu LINEAR+  PL-B 400 "ŽZ"</t>
  </si>
  <si>
    <t>ARB-12530110</t>
  </si>
  <si>
    <t>Podpera žľabu LINEAR+  PL-B 500 "ŽZ"</t>
  </si>
  <si>
    <t>ARB-24111912</t>
  </si>
  <si>
    <t>Káblový rebrík POLAR  P1B 150/60-333 "SZ" s int. spojkou L = 3.000 mm</t>
  </si>
  <si>
    <t>ARB-24112012</t>
  </si>
  <si>
    <t>Káblový rebrík POLAR  P1B 200/60-333 "SZ" s int. spojkou L = 3.000 mm</t>
  </si>
  <si>
    <t>ARB-24112212</t>
  </si>
  <si>
    <t>Káblový rebrík POLAR  P1B 300/60-333 "SZ" s int. spojkou L = 3.000 mm</t>
  </si>
  <si>
    <t>ARB-24112312</t>
  </si>
  <si>
    <t>Káblový rebrík POLAR  P1B 400/60-333 "SZ" s int. spojkou L = 3.000 mm</t>
  </si>
  <si>
    <t>ARB-24112412</t>
  </si>
  <si>
    <t>Káblový rebrík POLAR  P1B 500/60-333 "SZ" s int. spojkou L = 3.000 mm</t>
  </si>
  <si>
    <t>ARB-24114815</t>
  </si>
  <si>
    <t>Káblový rebrík POLAR  P1B 150/100-333 "SZ" s int. spojkou L = 3.000 mm</t>
  </si>
  <si>
    <t>ARB-24114915</t>
  </si>
  <si>
    <t>Káblový rebrík POLAR  P1B 200/100-333 "SZ" s int. spojkou L = 3.000 mm</t>
  </si>
  <si>
    <t>ARB-24115115</t>
  </si>
  <si>
    <t>Káblový rebrík POLAR  P1B 300/100-333 "SZ" s int. spojkou L = 3.000 mm</t>
  </si>
  <si>
    <t>ARB-24115215</t>
  </si>
  <si>
    <t>Káblový rebrík POLAR  P1B 400/100-333 "SZ" s int. spojkou L = 3.000 mm</t>
  </si>
  <si>
    <t>ARB-24115315</t>
  </si>
  <si>
    <t>Káblový rebrík POLAR  P1B 500/100-333 "SZ" s int. spojkou L = 3.000 mm</t>
  </si>
  <si>
    <t>ARB-24710507</t>
  </si>
  <si>
    <t>Veko rebríka POLAR  VP-1B 150 "SZ" L = 3.000 mm</t>
  </si>
  <si>
    <t>ARB-24710607</t>
  </si>
  <si>
    <t>Veko rebríka POLAR  VP-1B 200 "SZ" L = 3.000 mm</t>
  </si>
  <si>
    <t>ARB-24710807</t>
  </si>
  <si>
    <t>Veko rebríka POLAR  VP-1B 300 "SZ" L = 3.000 mm</t>
  </si>
  <si>
    <t>ARB-24710908</t>
  </si>
  <si>
    <t>Veko rebríka POLAR  VP-1B 400 "SZ" L = 3.000 mm</t>
  </si>
  <si>
    <t>ARB-24711008</t>
  </si>
  <si>
    <t>Veko rebríka POLAR  VP-1B 500 "SZ" L = 3.000 mm</t>
  </si>
  <si>
    <t>ARB-24713007</t>
  </si>
  <si>
    <t>Káblová prepážka POLAR  KPP-B 60 "SZ" L =  3.000 mm</t>
  </si>
  <si>
    <t>ARB-24713307</t>
  </si>
  <si>
    <t>Káblová prepážka POLAR  KPP-B 100 "SZ" L =  3.000 mm</t>
  </si>
  <si>
    <t>ARB-11219901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</si>
  <si>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</si>
  <si>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r>
      <t>Vrut TEX 6ti hran 3,9 x 9,5 "GZ" pre fixáciu káblových viek (</t>
    </r>
    <r>
      <rPr>
        <sz val="10"/>
        <rFont val="Calibri"/>
        <family val="2"/>
        <charset val="238"/>
      </rPr>
      <t>bal = 100 ks)</t>
    </r>
  </si>
  <si>
    <t>ARB-24211006</t>
  </si>
  <si>
    <t>Spojka rebríku POLAR  SP-1B 60 "SZ"</t>
  </si>
  <si>
    <t>ARB-24211010</t>
  </si>
  <si>
    <t>Spojka rebríku POLAR  SP-1B 100 "SZ"</t>
  </si>
  <si>
    <t>ARB-24211106</t>
  </si>
  <si>
    <t>Spojka kľbová rebríka POLAR  SKP-1B 60 "SZ"</t>
  </si>
  <si>
    <t>ARB-24211110</t>
  </si>
  <si>
    <t>Spojka kľbová rebríka POLAR  SKP-1B 100 "SZ"</t>
  </si>
  <si>
    <t>ARB-24211306</t>
  </si>
  <si>
    <t>Spojka tvarovacia rebríka POLAR  STP-1B 60 "SZ"</t>
  </si>
  <si>
    <t>ARB-24211310</t>
  </si>
  <si>
    <t>Spojka tvarovacia rebríka POLAR  STP-1B 100 "SZ"</t>
  </si>
  <si>
    <t>ARB-24230119</t>
  </si>
  <si>
    <t>Koleno rebríka POLAR  KP-1B 90° (R300) 150/60 "SZ"</t>
  </si>
  <si>
    <t>ARB-24230120</t>
  </si>
  <si>
    <t>Koleno rebríka POLAR  KP-1B 90° (R300) 200/60 "SZ"</t>
  </si>
  <si>
    <t>ARB-24230122</t>
  </si>
  <si>
    <t>Koleno rebríka POLAR  KP-1B 90° (R300) 300/60 "SZ"</t>
  </si>
  <si>
    <t>ARB-24230123</t>
  </si>
  <si>
    <t>Koleno rebríka POLAR  KP-1B 90° (R300) 400/60 "SZ"</t>
  </si>
  <si>
    <t>ARB-24230124</t>
  </si>
  <si>
    <t>Koleno rebríka POLAR  KP-1B 90° (R300) 500/60 "SZ"</t>
  </si>
  <si>
    <t>ARB-24230148</t>
  </si>
  <si>
    <t>Koleno rebríka POLAR  KP-1B 90° (R300) 150/100 "SZ"</t>
  </si>
  <si>
    <t>ARB-24230149</t>
  </si>
  <si>
    <t>Koleno rebríka POLAR  KP-1B 90° (R300) 200/100 "SZ"</t>
  </si>
  <si>
    <t>ARB-24230151</t>
  </si>
  <si>
    <t>Koleno rebríka POLAR  KP-1B 90° (R300) 300/100 "SZ"</t>
  </si>
  <si>
    <t>ARB-24230152</t>
  </si>
  <si>
    <t>Koleno rebríka POLAR  KP-1B 90° (R300) 400/100 "SZ"</t>
  </si>
  <si>
    <t>ARB-24230153</t>
  </si>
  <si>
    <t>Koleno rebríka POLAR  KP-1B 90° (R300) 500/100 "SZ"</t>
  </si>
  <si>
    <t>ARB-24290119</t>
  </si>
  <si>
    <t>Koleno tvarovacie vnútorné/vonkajšie rebríka POLAR  KTWP-1B 150/60 "SZ"</t>
  </si>
  <si>
    <t>ARB-24290120</t>
  </si>
  <si>
    <t>Koleno tvarovacie vnútorné/vonkajšie rebríka POLAR  KTWP-1B 200/60 "SZ"</t>
  </si>
  <si>
    <t>ARB-24290122</t>
  </si>
  <si>
    <t>Koleno tvarovacie vnútorné/vonkajšie rebríka POLAR  KTWP-1B 300/60 "SZ"</t>
  </si>
  <si>
    <t>ARB-24290123</t>
  </si>
  <si>
    <t>Koleno tvarovacie vnútorné/vonkajšie rebríka POLAR  KTWP-1B 400/60 "SZ"</t>
  </si>
  <si>
    <t>ARB-24290124</t>
  </si>
  <si>
    <t>Koleno tvarovacie vnútorné/vonkajšie rebríka POLAR  KTWP-1B 500/60 "SZ"</t>
  </si>
  <si>
    <t>ARB-24290148</t>
  </si>
  <si>
    <t>Koleno tvarovacie vnútorné/vonkajšie rebríka POLAR  KTWP-1B 150/100 "SZ"</t>
  </si>
  <si>
    <t>ARB-24290149</t>
  </si>
  <si>
    <t>Koleno tvarovacie vnútorné/vonkajšie rebríka POLAR  KTWP-1B 200/100 "SZ"</t>
  </si>
  <si>
    <t>ARB-24290151</t>
  </si>
  <si>
    <t>Koleno tvarovacie vnútorné/vonkajšie rebríka POLAR  KTWP-1B 300/100 "SZ"</t>
  </si>
  <si>
    <t>ARB-24290152</t>
  </si>
  <si>
    <t>Koleno tvarovacie vnútorné/vonkajšie rebríka POLAR  KTWP-1B 400/100 "SZ"</t>
  </si>
  <si>
    <t>ARB-24290153</t>
  </si>
  <si>
    <t>Koleno tvarovacie vnútorné/vonkajšie rebríka POLAR  KTWP-1B 500/100 "SZ"</t>
  </si>
  <si>
    <t>ARB-24320119</t>
  </si>
  <si>
    <t>T-kus rebríka POLAR  TP-1B (R300) 150/60 "SZ"</t>
  </si>
  <si>
    <t>ARB-24320120</t>
  </si>
  <si>
    <t>T-kus rebríka POLAR  TP-1B (R300) 200/60 "SZ"</t>
  </si>
  <si>
    <t>ARB-24320122</t>
  </si>
  <si>
    <t>T-kus rebríka POLAR  TP-1B (R300) 300/60 "SZ"</t>
  </si>
  <si>
    <t>ARB-24320123</t>
  </si>
  <si>
    <t>T-kus rebríka POLAR  TP-1B (R300) 400/60 "SZ"</t>
  </si>
  <si>
    <t>ARB-24320124</t>
  </si>
  <si>
    <t>T-kus rebríka POLAR  TP-1B (R300) 500/60 "SZ"</t>
  </si>
  <si>
    <t>ARB-24320148</t>
  </si>
  <si>
    <t>T-kus rebríka POLAR  TP-1B (R300) 150/100 "SZ"</t>
  </si>
  <si>
    <t>ARB-24320149</t>
  </si>
  <si>
    <t>T-kus rebríka POLAR  TP-1B (R300) 200/100 "SZ"</t>
  </si>
  <si>
    <t>ARB-24320151</t>
  </si>
  <si>
    <t>T-kus rebríka POLAR  TP-1B (R300) 300/100 "SZ"</t>
  </si>
  <si>
    <t>ARB-24320152</t>
  </si>
  <si>
    <t>T-kus rebríka POLAR  TP-1B (R300) 400/100 "SZ"</t>
  </si>
  <si>
    <t>ARB-24320153</t>
  </si>
  <si>
    <t>T-kus rebríka POLAR  TP-1B (R300) 500/100 "SZ"</t>
  </si>
  <si>
    <t>ARB-24529501</t>
  </si>
  <si>
    <t>Príchytka rebríka POLAR  PP-B "SZ"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</si>
  <si>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</si>
  <si>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</si>
  <si>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</si>
  <si>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</si>
  <si>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</si>
  <si>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</si>
  <si>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0 - 300 km</t>
  </si>
  <si>
    <t>301 - 400 km</t>
  </si>
  <si>
    <t>401 - 600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</si>
  <si>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</si>
  <si>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</si>
  <si>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</si>
  <si>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</si>
  <si>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</si>
  <si>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</si>
  <si>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</si>
  <si>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</si>
  <si>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</si>
  <si>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</si>
  <si>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</si>
  <si>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</si>
  <si>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</si>
  <si>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</si>
  <si>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</si>
  <si>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</si>
  <si>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</si>
  <si>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</si>
  <si>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</si>
  <si>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</si>
  <si>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</si>
  <si>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</si>
  <si>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</si>
  <si>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</si>
  <si>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</si>
  <si>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</si>
  <si>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</si>
  <si>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</si>
  <si>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</si>
  <si>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</si>
  <si>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</si>
  <si>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</si>
  <si>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</si>
  <si>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</si>
  <si>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</si>
  <si>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</si>
  <si>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</si>
  <si>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</si>
  <si>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</si>
  <si>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</si>
  <si>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t>ARB-22111915</t>
  </si>
  <si>
    <t>Káblový rebrík POLAR  P1B 150/60-333 "ŽZ" s int. spojkou L = 3.000 mm</t>
  </si>
  <si>
    <t>ARB-22112015</t>
  </si>
  <si>
    <t>Káblový rebrík POLAR  P1B 200/60-333 "ŽZ" s int. spojkou L = 3.000 mm</t>
  </si>
  <si>
    <t>ARB-22112215</t>
  </si>
  <si>
    <t>Káblový rebrík POLAR  P1B 300/60-333 "ŽZ" s int. spojkou L = 3.000 mm</t>
  </si>
  <si>
    <t>ARB-22112315</t>
  </si>
  <si>
    <t>Káblový rebrík POLAR  P1B 400/60-333 "ŽZ" s int. spojkou L = 3.000 mm</t>
  </si>
  <si>
    <t>ARB-22112415</t>
  </si>
  <si>
    <t>Káblový rebrík POLAR  P1B 500/60-333 "ŽZ" s int. spojkou L = 3.000 mm</t>
  </si>
  <si>
    <t>ARB-22114820</t>
  </si>
  <si>
    <t>Káblový rebrík POLAR  P1B 150/100-333 "ŽZ" s int. spojkou L = 3.000 mm</t>
  </si>
  <si>
    <t>ARB-22114920</t>
  </si>
  <si>
    <t>Káblový rebrík POLAR  P1B 200/100-333 "ŽZ" s int. spojkou L = 3.000 mm</t>
  </si>
  <si>
    <t>ARB-22115120</t>
  </si>
  <si>
    <t>Káblový rebrík POLAR  P1B 300/100-333 "ŽZ" s int. spojkou L = 3.000 mm</t>
  </si>
  <si>
    <t>ARB-22115220</t>
  </si>
  <si>
    <t>Káblový rebrík POLAR  P1B 400/100-333 "ŽZ" s int. spojkou L = 3.000 mm</t>
  </si>
  <si>
    <t>ARB-22115320</t>
  </si>
  <si>
    <t>Káblový rebrík POLAR  P1B 500/100-333 "ŽZ" s int. spojkou L = 3.000 mm</t>
  </si>
  <si>
    <t>ARB-22710508</t>
  </si>
  <si>
    <t>Veko rebríka POLAR  VP-1B 150 "ŽZ" L = 3.000 mm</t>
  </si>
  <si>
    <t>ARB-22710608</t>
  </si>
  <si>
    <t>Veko rebríka POLAR  VP-1B 200 "ŽZ" L = 3.000 mm</t>
  </si>
  <si>
    <t>ARB-22710808</t>
  </si>
  <si>
    <t>Veko rebríka POLAR  VP-1B 300 "ŽZ" L = 3.000 mm</t>
  </si>
  <si>
    <t>ARB-22710910</t>
  </si>
  <si>
    <t>Veko rebríka POLAR  VP-1B 400 "ŽZ" L = 2.000 mm</t>
  </si>
  <si>
    <t>ARB-22711010</t>
  </si>
  <si>
    <t>Veko rebríka POLAR  VP-1B 500 "ŽZ" L = 2.000 mm</t>
  </si>
  <si>
    <t>ARB-22713007</t>
  </si>
  <si>
    <t>Káblová prepážka POLAR  KPP-B 60 "ŽZ" L = 3.000 mm</t>
  </si>
  <si>
    <t>ARB-22713307</t>
  </si>
  <si>
    <t>Káblová prepážka POLAR  KPP-B 100 "ŽZ" L = 3.000 mm</t>
  </si>
  <si>
    <t>ARB-12219901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</si>
  <si>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</si>
  <si>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ARB-22211006</t>
  </si>
  <si>
    <t>Spojka rebríka POLAR  SP-1B 60 "ŽZ"</t>
  </si>
  <si>
    <t>ARB-22211010</t>
  </si>
  <si>
    <t>Spojka rebríka POLAR  SP-1B 100 "ŽZ"</t>
  </si>
  <si>
    <t>ARB-22211106</t>
  </si>
  <si>
    <t>Spojka kľbová rebríka POLAR  SKP-1B 60 "ŽZ"</t>
  </si>
  <si>
    <t>ARB-22211110</t>
  </si>
  <si>
    <t>Spojka kľbová rebríka POLAR  SKP-1B 100 "ŽZ"</t>
  </si>
  <si>
    <t>ARB-22211306</t>
  </si>
  <si>
    <t>Spojka tvarovacia rebríka POLAR  STP-1B 60 "ŽZ"</t>
  </si>
  <si>
    <t>ARB-22211310</t>
  </si>
  <si>
    <t>Spojka tvarovacia rebríka POLAR  STP-1B 100 "ŽZ"</t>
  </si>
  <si>
    <t>ARB-23212101</t>
  </si>
  <si>
    <t>Spojka veka rebríku POLAR  SVP-1B "A2"</t>
  </si>
  <si>
    <t>ARB-22230119</t>
  </si>
  <si>
    <t>Koleno rebríka POLAR  KP-1B 90° (R300) 150/60 "ŽZ"</t>
  </si>
  <si>
    <t>ARB-22230120</t>
  </si>
  <si>
    <t>Koleno rebríka POLAR  KP-1B 90° (R300) 200/60 "ŽZ"</t>
  </si>
  <si>
    <t>ARB-22230122</t>
  </si>
  <si>
    <t>Koleno rebríka POLAR  KP-1B 90° (R300) 300/60 "ŽZ"</t>
  </si>
  <si>
    <t>ARB-22230123</t>
  </si>
  <si>
    <t>Koleno rebríka POLAR  KP-1B 90° (R300) 400/60 "ŽZ"</t>
  </si>
  <si>
    <t>ARB-22230124</t>
  </si>
  <si>
    <t>Koleno rebríka POLAR  KP-1B 90° (R300) 500/60 "ŽZ"</t>
  </si>
  <si>
    <t>ARB-22230148</t>
  </si>
  <si>
    <t>Koleno rebríka POLAR  KP-1B 90° (R300) 150/100 "ŽZ"</t>
  </si>
  <si>
    <t>ARB-22230149</t>
  </si>
  <si>
    <t>Koleno rebríka POLAR  KP-1B 90° (R300) 200/100 "ŽZ"</t>
  </si>
  <si>
    <t>ARB-22230151</t>
  </si>
  <si>
    <t>Koleno rebríka POLAR  KP-1B 90° (R300) 300/100 "ŽZ"</t>
  </si>
  <si>
    <t>ARB-22230152</t>
  </si>
  <si>
    <t>Koleno rebríka POLAR  KP-1B 90° (R300) 400/100 "ŽZ"</t>
  </si>
  <si>
    <t>ARB-22230153</t>
  </si>
  <si>
    <t>Koleno rebríka POLAR  KP-1B 90° (R300) 500/100 "ŽZ"</t>
  </si>
  <si>
    <t>ARB-22290119</t>
  </si>
  <si>
    <t>Koleno stúpajúce rebríka POLAR  KSP-1B 150/60 "ŽZ"</t>
  </si>
  <si>
    <t>ARB-22290120</t>
  </si>
  <si>
    <t>Koleno stúpajúce rebríka POLAR  KSP-1B 200/60 "ŽZ"</t>
  </si>
  <si>
    <t>ARB-22290122</t>
  </si>
  <si>
    <t>Koleno stúpajúce rebríka POLAR  KSP-1B 300/60 "ŽZ"</t>
  </si>
  <si>
    <t>ARB-22290123</t>
  </si>
  <si>
    <t>Koleno stúpajúce rebríka POLAR  KSP-1B 400/60 "ŽZ"</t>
  </si>
  <si>
    <t>ARB-22290124</t>
  </si>
  <si>
    <t>Koleno stúpajúce rebríka POLAR  KSP-1B 500/60 "ŽZ"</t>
  </si>
  <si>
    <t>ARB-22290148</t>
  </si>
  <si>
    <t>Koleno stúpajúce rebríka POLAR  KSP-1B 150/100 "ŽZ"</t>
  </si>
  <si>
    <t>ARB-22290149</t>
  </si>
  <si>
    <t>Koleno stúpajúce rebríka POLAR  KSP-1B 200/100 "ŽZ"</t>
  </si>
  <si>
    <t>ARB-22290151</t>
  </si>
  <si>
    <t>Koleno stúpajúce rebríka POLAR  KSP-1B 300/100 "ŽZ"</t>
  </si>
  <si>
    <t>ARB-22290152</t>
  </si>
  <si>
    <t>Koleno stúpajúce rebríka POLAR  KSP-1B 400/100 "ŽZ"</t>
  </si>
  <si>
    <t>ARB-22290153</t>
  </si>
  <si>
    <t>Koleno stúpajúce rebríka POLAR  KSP-1B 500/100 "ŽZ"</t>
  </si>
  <si>
    <t>ARB-22300119</t>
  </si>
  <si>
    <t>Koleno klesajúce rebríka POLAR  KKP-1B 150/60 "ŽZ"</t>
  </si>
  <si>
    <t>ARB-22300120</t>
  </si>
  <si>
    <t>Koleno klesajúce rebríka POLAR  KKP-1B 200/60 "ŽZ"</t>
  </si>
  <si>
    <t>ARB-22300122</t>
  </si>
  <si>
    <t>Koleno klesajúce rebríka POLAR  KKP-1B 300/60 "ŽZ"</t>
  </si>
  <si>
    <t>ARB-22300123</t>
  </si>
  <si>
    <t>Koleno klesajúce rebríka POLAR  KKP-1B 400/60 "ŽZ"</t>
  </si>
  <si>
    <t>ARB-22300124</t>
  </si>
  <si>
    <t>Koleno klesajúce rebríka POLAR  KKP-1B 500/60 "ŽZ"</t>
  </si>
  <si>
    <t>ARB-22300148</t>
  </si>
  <si>
    <t>Koleno klesajúce rebríka POLAR  KKP-1B 150/100 "ŽZ"</t>
  </si>
  <si>
    <t>ARB-22300149</t>
  </si>
  <si>
    <t>Koleno klesajúce rebríka POLAR  KKP-1B 200/100 "ŽZ"</t>
  </si>
  <si>
    <t>ARB-22300151</t>
  </si>
  <si>
    <t>Koleno klesajúce rebríka POLAR  KKP-1B 300/100 "ŽZ"</t>
  </si>
  <si>
    <t>ARB-22300152</t>
  </si>
  <si>
    <t>Koleno klesajúce rebríka POLAR  KKP-1B 400/100 "ŽZ"</t>
  </si>
  <si>
    <t>ARB-22300153</t>
  </si>
  <si>
    <t>Koleno klesajúce rebríka POLAR  KKP-1B 500/100 "ŽZ"</t>
  </si>
  <si>
    <t>ARB-22320119</t>
  </si>
  <si>
    <t>T-kus rebríka POLAR  TP-1B (R300) 150/60 "ŽZ"</t>
  </si>
  <si>
    <t>ARB-22320120</t>
  </si>
  <si>
    <t>T-kus rebríka POLAR  TP-1B (R300) 200/60 "ŽZ"</t>
  </si>
  <si>
    <t>ARB-22320122</t>
  </si>
  <si>
    <t>T-kus rebríka POLAR  TP-1B (R300) 300/60 "ŽZ"</t>
  </si>
  <si>
    <t>ARB-22320123</t>
  </si>
  <si>
    <t>T-kus rebríka POLAR  TP-1B (R300) 400/60 "ŽZ"</t>
  </si>
  <si>
    <t>ARB-22320124</t>
  </si>
  <si>
    <t>T-kus rebríka POLAR  TP-1B (R300) 500/60 "ŽZ"</t>
  </si>
  <si>
    <t>ARB-22320148</t>
  </si>
  <si>
    <t>T-kus rebríka POLAR  TP-1B (R300) 150/100 "ŽZ"</t>
  </si>
  <si>
    <t>ARB-22320149</t>
  </si>
  <si>
    <t>T-kus rebríka POLAR  TP-1B (R300) 200/100 "ŽZ"</t>
  </si>
  <si>
    <t>ARB-22320151</t>
  </si>
  <si>
    <t>T-kus rebríka POLAR  TP-1B (R300) 300/100 "ŽZ"</t>
  </si>
  <si>
    <t>ARB-22320152</t>
  </si>
  <si>
    <t>T-kus rebríka POLAR  TP-1B (R300) 400/100 "ŽZ"</t>
  </si>
  <si>
    <t>ARB-22320153</t>
  </si>
  <si>
    <t>T-kus rebríka POLAR  TP-1B (R300) 500/100 "ŽZ"</t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</si>
  <si>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</si>
  <si>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</si>
  <si>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</si>
  <si>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</si>
  <si>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</si>
  <si>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</si>
  <si>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</si>
  <si>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</si>
  <si>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Platný od 1.7.2025</t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</si>
  <si>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</si>
  <si>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</si>
  <si>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Žľab LINEAR+  L1B-P(E) 400/60 "SZ" - perf. Economy L = 3.000 mm</t>
  </si>
  <si>
    <t>ARB-14112310</t>
  </si>
  <si>
    <t>Žľab LINEAR+  L1B-P(E) 500/60 "SZ" - perf. Economy L = 3.000 mm</t>
  </si>
  <si>
    <t>ARB-14112410</t>
  </si>
  <si>
    <t>Žľab LINEAR+  L1B-P(E) 400/100 "SZ" - perf. Economy L = 3.000 mm</t>
  </si>
  <si>
    <t>Žľab LINEAR+  L1B-P(E) 500/100 "SZ" - perf. Economy L = 3.000 mm</t>
  </si>
  <si>
    <t>Žľab LINEAR+  L1B-N(E) 400/60 "SZ" - neperf. Economy L = 3.000 mm</t>
  </si>
  <si>
    <t>ARB-14122310</t>
  </si>
  <si>
    <t>Žľab LINEAR+  L1B-N(E) 500/60 "SZ" - neperf. Economy L = 3.000 mm</t>
  </si>
  <si>
    <t>ARB-14122410</t>
  </si>
  <si>
    <t>Žľab LINEAR+  L1B-N(E) 400/100 "SZ" - neperf. Economy L = 3.000 mm</t>
  </si>
  <si>
    <t>Žľab LINEAR+  L1B-N(E) 500/100 "SZ" - neperf. Economy L = 3.000 mm</t>
  </si>
  <si>
    <t>Žľab LINEAR+  L1B-P(E) 500/60 "MZ" - perf. Economy L = 3.000 mm</t>
  </si>
  <si>
    <t>ARB-17112410</t>
  </si>
  <si>
    <t>Žľab LINEAR+  L1B-P(E) 500/100 "MZ" - perf. Economy L = 3.000 mm</t>
  </si>
  <si>
    <t>ARB-17115310</t>
  </si>
  <si>
    <t>Žľab LINEAR+  L1B-N(E) 500/60 "MZ" - neperf. Economy L = 3.000 mm</t>
  </si>
  <si>
    <t>ARB-17122410</t>
  </si>
  <si>
    <t>Žľab LINEAR+  L1B-N(E) 500/100 "MZ" - neperf. Economy L = 3.000 mm</t>
  </si>
  <si>
    <t>ARB-17125310</t>
  </si>
  <si>
    <t>Žľab LINEAR+  L1B-P(E) 400/60 "ŽZ" - perf. Economy L = 3.000 mm</t>
  </si>
  <si>
    <t>ARB-12112310</t>
  </si>
  <si>
    <t>Žľab LINEAR+  L1B-P(E) 500/60 "ŽZ" - perf. Economy L = 3.000 mm</t>
  </si>
  <si>
    <t>ARB-12112410</t>
  </si>
  <si>
    <t>Žľab LINEAR+  L1B-P(E) 400/100 "ŽZ" - perf. Economy L = 3.000 mm</t>
  </si>
  <si>
    <t>Žľab LINEAR+  L1B-P(E) 500/100 "ŽZ" - perf.Economy L = 3.000 mm</t>
  </si>
  <si>
    <t>Žľab LINEAR+  L1B-N(E) 400/60 "ŽZ" - neperf. Economy L = 3.000 mm</t>
  </si>
  <si>
    <t>ARB-12122310</t>
  </si>
  <si>
    <t>Žľab LINEAR+  L1B-N(E) 500/60 "ŽZ" - neperf. Economy L = 3.000 mm</t>
  </si>
  <si>
    <t>ARB-12122410</t>
  </si>
  <si>
    <t>Žľab LINEAR+  L1B-N(E) 400/100 "ŽZ" - neperf. Economy L = 3.000 mm</t>
  </si>
  <si>
    <t>Žľab LINEAR+  L1B-N(E) 500/100 "ŽZ" - neperf. Economy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</si>
</sst>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164" formatCode="#,##0.00\ &quot;Kč&quot;"/>
    <numFmt numFmtId="165" formatCode="0.000"/>
    <numFmt numFmtId="166" formatCode="#,##0.00\ [$€-1]"/>
    <numFmt numFmtId="167" formatCode="0.0%"/>
  </numFmts>
  <fonts count="4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charset val="238"/>
    </font>
    <font>
      <u/>
      <sz val="10"/>
      <color theme="10"/>
      <name val="Calibri"/>
      <family val="2"/>
    </font>
    <font>
      <sz val="11"/>
      <name val="Calibri"/>
      <family val="2"/>
      <scheme val="minor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11"/>
      <color theme="1"/>
      <name val="Calibri"/>
      <family val="2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u/>
      <sz val="10"/>
      <color theme="1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4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4" fontId="6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8" borderId="13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2" fontId="16" fillId="2" borderId="21" xfId="0" applyNumberFormat="1" applyFont="1" applyFill="1" applyBorder="1" applyAlignment="1">
      <alignment horizontal="right" vertical="center"/>
    </xf>
    <xf numFmtId="165" fontId="3" fillId="0" borderId="2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" fontId="3" fillId="0" borderId="2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/>
    </xf>
    <xf numFmtId="166" fontId="16" fillId="2" borderId="22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5" fillId="0" borderId="0" xfId="1" applyFont="1" applyFill="1" applyAlignment="1" applyProtection="1">
      <alignment vertical="center"/>
    </xf>
    <xf numFmtId="0" fontId="21" fillId="0" borderId="0" xfId="1" applyFont="1" applyFill="1" applyAlignment="1" applyProtection="1">
      <alignment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2" borderId="0" xfId="0" applyFont="1" applyFill="1" applyAlignment="1">
      <alignment horizontal="right" vertical="center"/>
    </xf>
    <xf numFmtId="4" fontId="29" fillId="0" borderId="0" xfId="0" applyNumberFormat="1" applyFont="1" applyAlignment="1">
      <alignment horizontal="center" vertical="center"/>
    </xf>
    <xf numFmtId="167" fontId="29" fillId="2" borderId="0" xfId="0" applyNumberFormat="1" applyFont="1" applyFill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167" fontId="2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29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28" fillId="0" borderId="0" xfId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0" borderId="0" xfId="1" applyFont="1" applyAlignment="1">
      <alignment horizontal="center" vertical="center"/>
    </xf>
    <xf numFmtId="166" fontId="29" fillId="2" borderId="0" xfId="0" applyNumberFormat="1" applyFont="1" applyFill="1" applyAlignment="1">
      <alignment horizontal="right" vertical="center"/>
    </xf>
    <xf numFmtId="166" fontId="29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6" fontId="4" fillId="2" borderId="0" xfId="0" applyNumberFormat="1" applyFont="1" applyFill="1" applyAlignment="1">
      <alignment horizontal="right" vertical="center"/>
    </xf>
    <xf numFmtId="4" fontId="5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4" fillId="0" borderId="25" xfId="0" applyFont="1" applyBorder="1" applyAlignment="1">
      <alignment horizontal="left" vertical="center"/>
    </xf>
    <xf numFmtId="167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0" fontId="26" fillId="0" borderId="0" xfId="1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9" borderId="0" xfId="0" applyFill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0" fontId="1" fillId="0" borderId="0" xfId="0" applyFont="1"/>
    <xf numFmtId="0" fontId="36" fillId="0" borderId="0" xfId="0" applyFont="1" applyAlignment="1">
      <alignment horizontal="left" vertical="center"/>
    </xf>
    <xf numFmtId="0" fontId="37" fillId="10" borderId="33" xfId="0" applyFont="1" applyFill="1" applyBorder="1" applyAlignment="1">
      <alignment horizontal="left" vertical="top" wrapText="1"/>
    </xf>
    <xf numFmtId="0" fontId="37" fillId="10" borderId="33" xfId="0" applyFont="1" applyFill="1" applyBorder="1" applyAlignment="1">
      <alignment horizontal="center" vertical="top" wrapText="1"/>
    </xf>
    <xf numFmtId="0" fontId="38" fillId="11" borderId="34" xfId="0" applyFont="1" applyFill="1" applyBorder="1" applyAlignment="1">
      <alignment horizontal="center" vertical="top" wrapText="1"/>
    </xf>
    <xf numFmtId="0" fontId="38" fillId="11" borderId="36" xfId="0" applyFont="1" applyFill="1" applyBorder="1" applyAlignment="1">
      <alignment horizontal="center" vertical="top" wrapText="1"/>
    </xf>
    <xf numFmtId="0" fontId="38" fillId="12" borderId="36" xfId="0" applyFont="1" applyFill="1" applyBorder="1" applyAlignment="1">
      <alignment horizontal="center" vertical="top" wrapText="1"/>
    </xf>
    <xf numFmtId="0" fontId="39" fillId="12" borderId="36" xfId="0" applyFont="1" applyFill="1" applyBorder="1" applyAlignment="1">
      <alignment horizontal="center" vertical="top" wrapText="1"/>
    </xf>
    <xf numFmtId="6" fontId="39" fillId="11" borderId="36" xfId="0" applyNumberFormat="1" applyFont="1" applyFill="1" applyBorder="1" applyAlignment="1">
      <alignment horizontal="center" vertical="top" wrapText="1"/>
    </xf>
    <xf numFmtId="0" fontId="39" fillId="11" borderId="36" xfId="0" applyFont="1" applyFill="1" applyBorder="1" applyAlignment="1">
      <alignment horizontal="center" vertical="top" wrapText="1"/>
    </xf>
    <xf numFmtId="1" fontId="39" fillId="11" borderId="36" xfId="0" applyNumberFormat="1" applyFont="1" applyFill="1" applyBorder="1" applyAlignment="1">
      <alignment horizontal="center" vertical="top" wrapText="1"/>
    </xf>
    <xf numFmtId="1" fontId="39" fillId="12" borderId="36" xfId="0" applyNumberFormat="1" applyFont="1" applyFill="1" applyBorder="1" applyAlignment="1">
      <alignment horizontal="center" vertical="top" wrapText="1"/>
    </xf>
    <xf numFmtId="0" fontId="40" fillId="0" borderId="0" xfId="0" applyFont="1"/>
    <xf numFmtId="0" fontId="39" fillId="13" borderId="36" xfId="0" applyFont="1" applyFill="1" applyBorder="1" applyAlignment="1">
      <alignment horizontal="center" vertical="top" wrapText="1"/>
    </xf>
    <xf numFmtId="1" fontId="39" fillId="13" borderId="36" xfId="0" applyNumberFormat="1" applyFont="1" applyFill="1" applyBorder="1" applyAlignment="1">
      <alignment horizontal="center" vertical="top" wrapText="1"/>
    </xf>
    <xf numFmtId="0" fontId="41" fillId="0" borderId="0" xfId="1" applyFont="1" applyAlignment="1">
      <alignment horizontal="center" vertical="center"/>
    </xf>
    <xf numFmtId="0" fontId="24" fillId="0" borderId="0" xfId="2" applyFont="1" applyAlignment="1" applyProtection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7" fillId="0" borderId="0" xfId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9" fillId="11" borderId="35" xfId="0" applyFont="1" applyFill="1" applyBorder="1" applyAlignment="1">
      <alignment horizontal="center" vertical="top" wrapText="1"/>
    </xf>
    <xf numFmtId="0" fontId="39" fillId="11" borderId="37" xfId="0" applyFont="1" applyFill="1" applyBorder="1" applyAlignment="1">
      <alignment horizontal="center" vertical="top" wrapText="1"/>
    </xf>
    <xf numFmtId="0" fontId="35" fillId="0" borderId="38" xfId="0" applyFont="1" applyBorder="1" applyAlignment="1">
      <alignment horizontal="left" vertical="center" wrapText="1"/>
    </xf>
  </cellXfs>
  <cellStyles count="3">
    <cellStyle name="Hypertextový odkaz" xfId="1" builtinId="8"/>
    <cellStyle name="Hypertextový odkaz 2" xfId="2" xr:uid="{0E22D646-BA88-4FA9-8EC7-33FC4A9B1D45}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06/relationships/rdRichValue" Target="richData/rdrichvalue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C40D69-A56C-45BF-9A2D-4EB2BD5F8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619CCD-880D-4C39-8BFE-B2DDBE5DB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107784-9674-407F-80DC-C192E4110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ebecek\Desktop\&#269;ervenec%202025\AKTU&#193;LN&#205;%20firemn&#237;%20podklady%20od%201.7.2025\svyhledat%20cen&#237;k%2007.2025.xlsx" TargetMode="External"/><Relationship Id="rId1" Type="http://schemas.openxmlformats.org/officeDocument/2006/relationships/externalLinkPath" Target="/Users/sebecek/Desktop/&#269;ervenec%202025/AKTU&#193;LN&#205;%20firemn&#237;%20podklady%20od%201.7.2025/svyhledat%20cen&#237;k%20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ník 07.2025"/>
    </sheetNames>
    <sheetDataSet>
      <sheetData sheetId="0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spojky-a-spojovaci-material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tvarove-prvky" TargetMode="External"/><Relationship Id="rId11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nosniky-a-podper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perforovane" TargetMode="External"/><Relationship Id="rId37" Type="http://schemas.openxmlformats.org/officeDocument/2006/relationships/hyperlink" Target="https://www.arkys.cz/cs/linear/linear-plus/prislusenstvi-linear-plus/vika-a-prepazky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vika-a-prepazk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prislusenstvi-linear-plus/nosniky-a-podpery" TargetMode="External"/><Relationship Id="rId123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drzaky" TargetMode="External"/><Relationship Id="rId95" Type="http://schemas.openxmlformats.org/officeDocument/2006/relationships/hyperlink" Target="https://www.arkys.cz/cs/linear/linear-plus/prislusenstvi-linear-plus/nosniky-a-podpery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spojky-a-spojovaci-material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4" Type="http://schemas.openxmlformats.org/officeDocument/2006/relationships/hyperlink" Target="https://www.arkys.cz/cs/linear/linear-plus/prislusenstvi-linear-plus/tvarove-prvky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18" Type="http://schemas.openxmlformats.org/officeDocument/2006/relationships/hyperlink" Target="https://www.arkys.cz/cs/linear/linear-plus/kabelove-zlaby-linear-plus-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85" Type="http://schemas.openxmlformats.org/officeDocument/2006/relationships/hyperlink" Target="https://www.arkys.cz/cs/linear/linear-plus/prislusenstvi-linear-plus/tvarove-prvky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33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prislusenstvi-linear-plus/vika-a-prepazky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polar/prislusenstvi-polar/nosniky-a-podpery" TargetMode="External"/><Relationship Id="rId108" Type="http://schemas.openxmlformats.org/officeDocument/2006/relationships/hyperlink" Target="https://www.arkys.cz/cs/linear/linear-plus/prislusenstvi-linear-plus/nosniky-a-podpery" TargetMode="External"/><Relationship Id="rId124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0" Type="http://schemas.openxmlformats.org/officeDocument/2006/relationships/hyperlink" Target="https://www.arkys.cz/cs/linear/linear-plus/prislusenstvi-linear-plus/vika-a-prepazky" TargetMode="External"/><Relationship Id="rId75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prislusenstvi-linear-plus/drzaky" TargetMode="External"/><Relationship Id="rId96" Type="http://schemas.openxmlformats.org/officeDocument/2006/relationships/hyperlink" Target="https://www.arkys.cz/cs/linear/linear-plus/prislusenstvi-linear-plus/nosniky-a-podpery" TargetMode="External"/><Relationship Id="rId1" Type="http://schemas.openxmlformats.org/officeDocument/2006/relationships/hyperlink" Target="https://www.arkys.cz/cs/distributori-a-prodejci/distributori-v-sr" TargetMode="External"/><Relationship Id="rId6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60" Type="http://schemas.openxmlformats.org/officeDocument/2006/relationships/hyperlink" Target="https://www.arkys.cz/cs/linear/linear-plus/prislusenstvi-linear-plus/tvarove-prvky" TargetMode="External"/><Relationship Id="rId65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vika-a-prepazky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spojky-a-spojovaci-material" TargetMode="External"/><Relationship Id="rId109" Type="http://schemas.openxmlformats.org/officeDocument/2006/relationships/hyperlink" Target="https://www.arkys.cz/cs/linear/linear-plus/prislusenstvi-linear-plus/nosniky-a-podpery" TargetMode="External"/><Relationship Id="rId34" Type="http://schemas.openxmlformats.org/officeDocument/2006/relationships/hyperlink" Target="https://www.arkys.cz/cs/linear/linear-plus/kabelove-zlaby-linear-plus-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nosniky-a-podpery" TargetMode="External"/><Relationship Id="rId104" Type="http://schemas.openxmlformats.org/officeDocument/2006/relationships/hyperlink" Target="https://www.arkys.cz/cs/polar/prislusenstvi-polar/nosniky-a-podpery" TargetMode="External"/><Relationship Id="rId120" Type="http://schemas.openxmlformats.org/officeDocument/2006/relationships/hyperlink" Target="https://www.arkys.cz/cs/linear/linear-plus/kabelove-zlaby-linear-plus-neperforovane" TargetMode="External"/><Relationship Id="rId125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vika-a-prepazky" TargetMode="External"/><Relationship Id="rId92" Type="http://schemas.openxmlformats.org/officeDocument/2006/relationships/hyperlink" Target="https://www.arkys.cz/cs/linear/linear-plus/prislusenstvi-linear-plus/drzaky" TargetMode="External"/><Relationship Id="rId2" Type="http://schemas.openxmlformats.org/officeDocument/2006/relationships/hyperlink" Target="https://www.arkys.cz/cs/" TargetMode="External"/><Relationship Id="rId29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prislusenstvi-linear-plus/spojky-a-spojovaci-material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vika-a-prepazky" TargetMode="External"/><Relationship Id="rId110" Type="http://schemas.openxmlformats.org/officeDocument/2006/relationships/hyperlink" Target="https://www.arkys.cz/cs/linear/linear-plus/prislusenstvi-linear-plus/nosniky-a-podpery" TargetMode="External"/><Relationship Id="rId11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vika-a-prepaz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prislusenstvi-linear-plus/tvarove-prvky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nosniky-a-podpery" TargetMode="External"/><Relationship Id="rId105" Type="http://schemas.openxmlformats.org/officeDocument/2006/relationships/hyperlink" Target="https://www.arkys.cz/cs/polar/prislusenstvi-polar/nosniky-a-podpery" TargetMode="External"/><Relationship Id="rId126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drzaky" TargetMode="External"/><Relationship Id="rId98" Type="http://schemas.openxmlformats.org/officeDocument/2006/relationships/hyperlink" Target="https://www.arkys.cz/cs/linear/linear-plus/prislusenstvi-linear-plus/drzaky" TargetMode="External"/><Relationship Id="rId121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116" Type="http://schemas.openxmlformats.org/officeDocument/2006/relationships/hyperlink" Target="https://www.arkys.cz/cs/linear/linear-plus/kabelove-zlaby-linear-plus-perforovane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spojky-a-spojovaci-material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vika-a-prepazky" TargetMode="External"/><Relationship Id="rId88" Type="http://schemas.openxmlformats.org/officeDocument/2006/relationships/hyperlink" Target="https://www.arkys.cz/cs/linear/linear-plus/prislusenstvi-linear-plus/tvarove-prvky" TargetMode="External"/><Relationship Id="rId111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prislusenstvi-linear-plus/vika-a-prepazky" TargetMode="External"/><Relationship Id="rId57" Type="http://schemas.openxmlformats.org/officeDocument/2006/relationships/hyperlink" Target="https://www.arkys.cz/cs/linear/linear-plus/prislusenstvi-linear-plus/tvarove-prvky" TargetMode="External"/><Relationship Id="rId106" Type="http://schemas.openxmlformats.org/officeDocument/2006/relationships/hyperlink" Target="https://www.arkys.cz/cs/linear/linear-plus/prislusenstvi-linear-plus/nosniky-a-podpery" TargetMode="External"/><Relationship Id="rId127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linear/linear-plus/prislusenstvi-linear-plus/drzaky" TargetMode="External"/><Relationship Id="rId101" Type="http://schemas.openxmlformats.org/officeDocument/2006/relationships/hyperlink" Target="https://www.arkys.cz/cs/linear/linear-plus/prislusenstvi-linear-plus/nosniky-a-podpery" TargetMode="External"/><Relationship Id="rId122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prislusenstvi-linear-plus/tvarove-prvky" TargetMode="External"/><Relationship Id="rId39" Type="http://schemas.openxmlformats.org/officeDocument/2006/relationships/hyperlink" Target="https://www.arkys.cz/cs/linear/linear-plus/prislusenstvi-linear-plus/vika-a-prepazk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nosniky-a-podpery" TargetMode="External"/><Relationship Id="rId50" Type="http://schemas.openxmlformats.org/officeDocument/2006/relationships/hyperlink" Target="https://www.arkys.cz/cs/distributori-a-prodejci/distributori-v-sr" TargetMode="External"/><Relationship Id="rId5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prislusenstvi-linear-plus/vika-a-prepazky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vika-a-prepazky" TargetMode="External"/><Relationship Id="rId45" Type="http://schemas.openxmlformats.org/officeDocument/2006/relationships/hyperlink" Target="https://www.arkys.cz/cs/linear/linear-plus/prislusenstvi-linear-plus/drzaky" TargetMode="External"/><Relationship Id="rId53" Type="http://schemas.openxmlformats.org/officeDocument/2006/relationships/hyperlink" Target="https://www.arkys.cz/cs/linear/linear-plus/kabelove-zlaby-linear-plus-perforovane" TargetMode="External"/><Relationship Id="rId58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printerSettings" Target="../printerSettings/printerSettings2.bin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vika-a-prepazky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nosniky-a-podpery" TargetMode="External"/><Relationship Id="rId5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kabelove-zlaby-linear-plus-neperforovane" TargetMode="External"/><Relationship Id="rId51" Type="http://schemas.openxmlformats.org/officeDocument/2006/relationships/hyperlink" Target="https://www.arkys.cz/cs/linear/linear-plus/prislusenstvi-linear-plus/drza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linear/linear-plus/prislusenstvi-linear-plus/tvarove-prvky" TargetMode="External"/><Relationship Id="rId33" Type="http://schemas.openxmlformats.org/officeDocument/2006/relationships/hyperlink" Target="https://www.arkys.cz/cs/linear/linear-plus/prislusenstvi-linear-plus/vika-a-prepazky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nosniky-a-podpery" TargetMode="External"/><Relationship Id="rId59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nosniky-a-podpery" TargetMode="External"/><Relationship Id="rId5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drzaky" TargetMode="External"/><Relationship Id="rId60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neperforovane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spojky-a-spojovaci-material" TargetMode="External"/><Relationship Id="rId21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vika-a-prepazky" TargetMode="External"/><Relationship Id="rId68" Type="http://schemas.openxmlformats.org/officeDocument/2006/relationships/hyperlink" Target="https://www.arkys.cz/cs/linear/linear-plus/prislusenstvi-linear-plus/drzaky" TargetMode="External"/><Relationship Id="rId84" Type="http://schemas.openxmlformats.org/officeDocument/2006/relationships/hyperlink" Target="https://www.arkys.cz/cs/linear/linear-plus/prislusenstvi-linear-plus/nosniky-a-podpery" TargetMode="External"/><Relationship Id="rId89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vika-a-prepazky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polar/prislusenstvi-polar/nosniky-a-podpery" TargetMode="External"/><Relationship Id="rId102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vika-a-prepazky" TargetMode="External"/><Relationship Id="rId69" Type="http://schemas.openxmlformats.org/officeDocument/2006/relationships/hyperlink" Target="https://www.arkys.cz/cs/linear/linear-plus/prislusenstvi-linear-plus/drzaky" TargetMode="External"/><Relationship Id="rId80" Type="http://schemas.openxmlformats.org/officeDocument/2006/relationships/hyperlink" Target="https://www.arkys.cz/cs/polar/prislusenstvi-polar/nosniky-a-podpery" TargetMode="External"/><Relationship Id="rId85" Type="http://schemas.openxmlformats.org/officeDocument/2006/relationships/hyperlink" Target="https://www.arkys.cz/cs/linear/linear-plus/prislusenstvi-linear-plus/nosniky-a-podpery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spojky-a-spojovaci-material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103" Type="http://schemas.openxmlformats.org/officeDocument/2006/relationships/printerSettings" Target="../printerSettings/printerSettings3.bin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vika-a-prepazky" TargetMode="External"/><Relationship Id="rId62" Type="http://schemas.openxmlformats.org/officeDocument/2006/relationships/hyperlink" Target="https://www.arkys.cz/cs/linear/linear-plus/prislusenstvi-linear-plus/tvarove-prvky" TargetMode="External"/><Relationship Id="rId70" Type="http://schemas.openxmlformats.org/officeDocument/2006/relationships/hyperlink" Target="https://www.arkys.cz/cs/linear/linear-plus/prislusenstvi-linear-plus/drzak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nosniky-a-podpery" TargetMode="External"/><Relationship Id="rId88" Type="http://schemas.openxmlformats.org/officeDocument/2006/relationships/hyperlink" Target="https://www.arkys.cz/cs/linear/linear-plus/kabelove-zlaby-linear-plus-perforovane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ne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vika-a-prepaz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spojky-a-spojovaci-material" TargetMode="External"/><Relationship Id="rId44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vika-a-prepazky" TargetMode="External"/><Relationship Id="rId65" Type="http://schemas.openxmlformats.org/officeDocument/2006/relationships/hyperlink" Target="https://www.arkys.cz/cs/linear/linear-plus/prislusenstvi-linear-plus/tvarove-prvk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polar/prislusenstvi-polar/nosniky-a-podpery" TargetMode="External"/><Relationship Id="rId81" Type="http://schemas.openxmlformats.org/officeDocument/2006/relationships/hyperlink" Target="https://www.arkys.cz/cs/polar/prislusenstvi-polar/nosniky-a-podpery" TargetMode="External"/><Relationship Id="rId86" Type="http://schemas.openxmlformats.org/officeDocument/2006/relationships/hyperlink" Target="https://www.arkys.cz/cs/linear/linear-plus/prislusenstvi-linear-plus/nosniky-a-podper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neperforovane" TargetMode="External"/><Relationship Id="rId101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tvarove-prvky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vika-a-prepazky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nosniky-a-podpery" TargetMode="External"/><Relationship Id="rId97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nosniky-a-podpery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linear/linear-plus/prislusenstvi-linear-plus/spojky-a-spojovaci-material" TargetMode="External"/><Relationship Id="rId24" Type="http://schemas.openxmlformats.org/officeDocument/2006/relationships/hyperlink" Target="https://www.arkys.cz/cs/linear/linear-plus/prislusenstvi-linear-plus/vika-a-prepazky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drzaky" TargetMode="External"/><Relationship Id="rId87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vika-a-prepazky" TargetMode="External"/><Relationship Id="rId82" Type="http://schemas.openxmlformats.org/officeDocument/2006/relationships/hyperlink" Target="https://www.arkys.cz/cs/linear/linear-plus/prislusenstvi-linear-plus/nosniky-a-podper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prislusenstvi-linear-plus/spojky-a-spojovaci-material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vika-a-prepazky" TargetMode="External"/><Relationship Id="rId77" Type="http://schemas.openxmlformats.org/officeDocument/2006/relationships/hyperlink" Target="https://www.arkys.cz/cs/linear/linear-plus/prislusenstvi-linear-plus/nosniky-a-podpery" TargetMode="External"/><Relationship Id="rId100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vika-a-prepazky" TargetMode="External"/><Relationship Id="rId72" Type="http://schemas.openxmlformats.org/officeDocument/2006/relationships/hyperlink" Target="https://www.arkys.cz/cs/linear/linear-plus/prislusenstvi-linear-plus/nosniky-a-podper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CF354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84" width="9.140625" style="71"/>
    <col min="85" max="16384" width="9.140625" style="1"/>
  </cols>
  <sheetData>
    <row r="1" spans="1:84" ht="12.95" customHeight="1" x14ac:dyDescent="0.25">
      <c r="G1" s="149" t="e" vm="1">
        <v>#VALUE!</v>
      </c>
      <c r="H1" s="149"/>
    </row>
    <row r="2" spans="1:84" ht="20.100000000000001" customHeight="1" x14ac:dyDescent="0.25">
      <c r="B2" s="4"/>
      <c r="D2" s="65" t="s">
        <v>59</v>
      </c>
      <c r="E2" s="15"/>
      <c r="G2" s="149"/>
      <c r="H2" s="149"/>
      <c r="I2" s="3"/>
      <c r="J2" s="3"/>
    </row>
    <row r="3" spans="1:84" ht="20.100000000000001" customHeight="1" x14ac:dyDescent="0.25">
      <c r="B3" s="4"/>
      <c r="D3" s="66" t="s">
        <v>1339</v>
      </c>
      <c r="E3" s="14"/>
      <c r="F3" s="5"/>
      <c r="G3" s="149"/>
      <c r="H3" s="149"/>
      <c r="I3" s="3"/>
      <c r="J3" s="3"/>
      <c r="K3" s="6"/>
      <c r="L3" s="6"/>
    </row>
    <row r="4" spans="1:84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84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84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84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</row>
    <row r="8" spans="1:84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</row>
    <row r="9" spans="1:84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</row>
    <row r="10" spans="1:84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</row>
    <row r="11" spans="1:84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</row>
    <row r="12" spans="1:84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</row>
    <row r="13" spans="1:84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</row>
    <row r="14" spans="1:84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</row>
    <row r="15" spans="1:84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</row>
    <row r="16" spans="1:84" s="4" customFormat="1" ht="15" customHeight="1" x14ac:dyDescent="0.25">
      <c r="A16" s="2"/>
      <c r="B16" s="2"/>
      <c r="C16" s="74" t="s">
        <v>17</v>
      </c>
      <c r="D16" s="78" t="s">
        <v>53</v>
      </c>
      <c r="E16" s="153" t="s">
        <v>8</v>
      </c>
      <c r="F16" s="154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</row>
    <row r="17" spans="1:84" s="4" customFormat="1" ht="15" customHeight="1" thickBot="1" x14ac:dyDescent="0.3">
      <c r="A17" s="2"/>
      <c r="B17" s="2"/>
      <c r="C17" s="69" t="s">
        <v>4</v>
      </c>
      <c r="D17" s="70" t="s">
        <v>54</v>
      </c>
      <c r="E17" s="138" t="s">
        <v>8</v>
      </c>
      <c r="F17" s="139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</row>
    <row r="18" spans="1:84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84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</row>
    <row r="21" spans="1:84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</row>
    <row r="22" spans="1:84" ht="12.75" customHeight="1" x14ac:dyDescent="0.25">
      <c r="D22" s="18" t="s">
        <v>60</v>
      </c>
    </row>
    <row r="23" spans="1:84" s="71" customFormat="1" ht="12.75" customHeight="1" x14ac:dyDescent="0.2">
      <c r="A23" s="81"/>
      <c r="B23" s="82" t="s">
        <v>107</v>
      </c>
      <c r="C23" s="83" t="s">
        <v>108</v>
      </c>
      <c r="D23" s="12" t="s">
        <v>110</v>
      </c>
      <c r="E23" s="85"/>
      <c r="F23" s="84" t="s">
        <v>109</v>
      </c>
      <c r="G23" s="86">
        <f t="shared" ref="G23:G46" si="0">I23*(1-J23)</f>
        <v>4.5199999999999996</v>
      </c>
      <c r="H23" s="105">
        <f t="shared" ref="H23:H46" si="1">E23*G23</f>
        <v>0</v>
      </c>
      <c r="I23" s="86">
        <v>4.5199999999999996</v>
      </c>
      <c r="J23" s="87">
        <f t="shared" ref="J23:J45" si="2">G$16/100</f>
        <v>0</v>
      </c>
      <c r="K23" s="88">
        <v>0.74</v>
      </c>
      <c r="L23" s="89">
        <f t="shared" ref="L23:L46" si="3">E23*K23</f>
        <v>0</v>
      </c>
    </row>
    <row r="24" spans="1:84" s="71" customFormat="1" ht="12.75" customHeight="1" x14ac:dyDescent="0.2">
      <c r="A24" s="81"/>
      <c r="B24" s="82" t="s">
        <v>107</v>
      </c>
      <c r="C24" s="83" t="s">
        <v>111</v>
      </c>
      <c r="D24" s="12" t="s">
        <v>112</v>
      </c>
      <c r="E24" s="85"/>
      <c r="F24" s="84" t="s">
        <v>109</v>
      </c>
      <c r="G24" s="86">
        <f t="shared" si="0"/>
        <v>5.56</v>
      </c>
      <c r="H24" s="105">
        <f t="shared" si="1"/>
        <v>0</v>
      </c>
      <c r="I24" s="86">
        <v>5.56</v>
      </c>
      <c r="J24" s="87">
        <f t="shared" si="2"/>
        <v>0</v>
      </c>
      <c r="K24" s="88">
        <v>0.95</v>
      </c>
      <c r="L24" s="89">
        <f t="shared" si="3"/>
        <v>0</v>
      </c>
    </row>
    <row r="25" spans="1:84" s="71" customFormat="1" ht="12.75" customHeight="1" x14ac:dyDescent="0.2">
      <c r="A25" s="81"/>
      <c r="B25" s="82" t="s">
        <v>107</v>
      </c>
      <c r="C25" s="83" t="s">
        <v>113</v>
      </c>
      <c r="D25" s="12" t="s">
        <v>114</v>
      </c>
      <c r="E25" s="85"/>
      <c r="F25" s="84" t="s">
        <v>109</v>
      </c>
      <c r="G25" s="86">
        <f t="shared" si="0"/>
        <v>6.6</v>
      </c>
      <c r="H25" s="105">
        <f t="shared" si="1"/>
        <v>0</v>
      </c>
      <c r="I25" s="86">
        <v>6.6</v>
      </c>
      <c r="J25" s="87">
        <f t="shared" si="2"/>
        <v>0</v>
      </c>
      <c r="K25" s="88">
        <v>1.1200000000000001</v>
      </c>
      <c r="L25" s="89">
        <f t="shared" si="3"/>
        <v>0</v>
      </c>
    </row>
    <row r="26" spans="1:84" s="71" customFormat="1" ht="12.75" customHeight="1" x14ac:dyDescent="0.2">
      <c r="A26" s="81"/>
      <c r="B26" s="82" t="s">
        <v>107</v>
      </c>
      <c r="C26" s="83" t="s">
        <v>115</v>
      </c>
      <c r="D26" s="12" t="s">
        <v>116</v>
      </c>
      <c r="E26" s="85"/>
      <c r="F26" s="84" t="s">
        <v>109</v>
      </c>
      <c r="G26" s="86">
        <f t="shared" si="0"/>
        <v>9</v>
      </c>
      <c r="H26" s="105">
        <f t="shared" si="1"/>
        <v>0</v>
      </c>
      <c r="I26" s="86">
        <v>9</v>
      </c>
      <c r="J26" s="87">
        <f t="shared" si="2"/>
        <v>0</v>
      </c>
      <c r="K26" s="88">
        <v>1.64</v>
      </c>
      <c r="L26" s="89">
        <f t="shared" si="3"/>
        <v>0</v>
      </c>
    </row>
    <row r="27" spans="1:84" s="71" customFormat="1" ht="6.95" customHeight="1" x14ac:dyDescent="0.2">
      <c r="A27" s="81"/>
      <c r="B27" s="82"/>
      <c r="C27" s="90"/>
      <c r="D27" s="12"/>
      <c r="E27" s="91"/>
      <c r="F27" s="84"/>
      <c r="G27" s="86"/>
      <c r="H27" s="106"/>
      <c r="I27" s="86"/>
      <c r="J27" s="92"/>
      <c r="K27" s="88"/>
      <c r="L27" s="89"/>
    </row>
    <row r="28" spans="1:84" s="71" customFormat="1" ht="12.75" customHeight="1" x14ac:dyDescent="0.2">
      <c r="A28" s="81"/>
      <c r="B28" s="82" t="s">
        <v>107</v>
      </c>
      <c r="C28" s="83" t="s">
        <v>117</v>
      </c>
      <c r="D28" s="12" t="s">
        <v>118</v>
      </c>
      <c r="E28" s="85"/>
      <c r="F28" s="84" t="s">
        <v>109</v>
      </c>
      <c r="G28" s="86">
        <f t="shared" si="0"/>
        <v>3.92</v>
      </c>
      <c r="H28" s="105">
        <f t="shared" si="1"/>
        <v>0</v>
      </c>
      <c r="I28" s="86">
        <v>3.92</v>
      </c>
      <c r="J28" s="87">
        <f t="shared" si="2"/>
        <v>0</v>
      </c>
      <c r="K28" s="88">
        <v>0.65</v>
      </c>
      <c r="L28" s="89">
        <f t="shared" si="3"/>
        <v>0</v>
      </c>
    </row>
    <row r="29" spans="1:84" s="71" customFormat="1" ht="6.95" customHeight="1" x14ac:dyDescent="0.2">
      <c r="A29" s="81"/>
      <c r="B29" s="82"/>
      <c r="C29" s="90"/>
      <c r="D29" s="12"/>
      <c r="E29" s="91"/>
      <c r="F29" s="84"/>
      <c r="G29" s="86"/>
      <c r="H29" s="106"/>
      <c r="I29" s="86"/>
      <c r="J29" s="92"/>
      <c r="K29" s="88"/>
      <c r="L29" s="89"/>
    </row>
    <row r="30" spans="1:84" s="71" customFormat="1" ht="12.75" customHeight="1" x14ac:dyDescent="0.2">
      <c r="A30" s="81"/>
      <c r="B30" s="82" t="s">
        <v>107</v>
      </c>
      <c r="C30" s="83" t="s">
        <v>119</v>
      </c>
      <c r="D30" s="12" t="s">
        <v>120</v>
      </c>
      <c r="E30" s="85"/>
      <c r="F30" s="84" t="s">
        <v>109</v>
      </c>
      <c r="G30" s="86">
        <f t="shared" si="0"/>
        <v>4.88</v>
      </c>
      <c r="H30" s="105">
        <f t="shared" si="1"/>
        <v>0</v>
      </c>
      <c r="I30" s="86">
        <v>4.88</v>
      </c>
      <c r="J30" s="87">
        <f t="shared" si="2"/>
        <v>0</v>
      </c>
      <c r="K30" s="88">
        <v>0.9</v>
      </c>
      <c r="L30" s="89">
        <f t="shared" si="3"/>
        <v>0</v>
      </c>
    </row>
    <row r="31" spans="1:84" s="71" customFormat="1" ht="12.75" customHeight="1" x14ac:dyDescent="0.2">
      <c r="A31" s="81"/>
      <c r="B31" s="82" t="s">
        <v>107</v>
      </c>
      <c r="C31" s="83" t="s">
        <v>121</v>
      </c>
      <c r="D31" s="12" t="s">
        <v>122</v>
      </c>
      <c r="E31" s="85"/>
      <c r="F31" s="84" t="s">
        <v>109</v>
      </c>
      <c r="G31" s="86">
        <f t="shared" si="0"/>
        <v>6.28</v>
      </c>
      <c r="H31" s="105">
        <f t="shared" si="1"/>
        <v>0</v>
      </c>
      <c r="I31" s="86">
        <v>6.28</v>
      </c>
      <c r="J31" s="87">
        <f t="shared" si="2"/>
        <v>0</v>
      </c>
      <c r="K31" s="88">
        <v>1.1000000000000001</v>
      </c>
      <c r="L31" s="89">
        <f t="shared" si="3"/>
        <v>0</v>
      </c>
    </row>
    <row r="32" spans="1:84" s="71" customFormat="1" ht="12.75" customHeight="1" x14ac:dyDescent="0.2">
      <c r="A32" s="81"/>
      <c r="B32" s="82" t="s">
        <v>107</v>
      </c>
      <c r="C32" s="83" t="s">
        <v>123</v>
      </c>
      <c r="D32" s="12" t="s">
        <v>124</v>
      </c>
      <c r="E32" s="85"/>
      <c r="F32" s="84" t="s">
        <v>109</v>
      </c>
      <c r="G32" s="86">
        <f t="shared" si="0"/>
        <v>7.76</v>
      </c>
      <c r="H32" s="105">
        <f t="shared" si="1"/>
        <v>0</v>
      </c>
      <c r="I32" s="86">
        <v>7.76</v>
      </c>
      <c r="J32" s="87">
        <f t="shared" si="2"/>
        <v>0</v>
      </c>
      <c r="K32" s="88">
        <v>1.4</v>
      </c>
      <c r="L32" s="89">
        <f t="shared" si="3"/>
        <v>0</v>
      </c>
    </row>
    <row r="33" spans="1:12" s="71" customFormat="1" ht="12.75" customHeight="1" x14ac:dyDescent="0.2">
      <c r="A33" s="81"/>
      <c r="B33" s="82" t="s">
        <v>107</v>
      </c>
      <c r="C33" s="83" t="s">
        <v>125</v>
      </c>
      <c r="D33" s="12" t="s">
        <v>126</v>
      </c>
      <c r="E33" s="85"/>
      <c r="F33" s="84" t="s">
        <v>109</v>
      </c>
      <c r="G33" s="86">
        <f t="shared" si="0"/>
        <v>10.64</v>
      </c>
      <c r="H33" s="105">
        <f t="shared" si="1"/>
        <v>0</v>
      </c>
      <c r="I33" s="86">
        <v>10.64</v>
      </c>
      <c r="J33" s="87">
        <f t="shared" si="2"/>
        <v>0</v>
      </c>
      <c r="K33" s="88">
        <v>2.2200000000000002</v>
      </c>
      <c r="L33" s="89">
        <f t="shared" si="3"/>
        <v>0</v>
      </c>
    </row>
    <row r="34" spans="1:12" s="71" customFormat="1" ht="12.75" customHeight="1" x14ac:dyDescent="0.2">
      <c r="A34" s="81"/>
      <c r="B34" s="82" t="s">
        <v>107</v>
      </c>
      <c r="C34" s="83" t="s">
        <v>127</v>
      </c>
      <c r="D34" s="12" t="s">
        <v>1342</v>
      </c>
      <c r="E34" s="85"/>
      <c r="F34" s="84" t="s">
        <v>109</v>
      </c>
      <c r="G34" s="86">
        <f t="shared" si="0"/>
        <v>15.72</v>
      </c>
      <c r="H34" s="105">
        <f t="shared" si="1"/>
        <v>0</v>
      </c>
      <c r="I34" s="86">
        <v>15.72</v>
      </c>
      <c r="J34" s="87">
        <f t="shared" si="2"/>
        <v>0</v>
      </c>
      <c r="K34" s="88">
        <v>2.86</v>
      </c>
      <c r="L34" s="89">
        <f t="shared" si="3"/>
        <v>0</v>
      </c>
    </row>
    <row r="35" spans="1:12" s="71" customFormat="1" ht="12.75" customHeight="1" x14ac:dyDescent="0.2">
      <c r="A35" s="81"/>
      <c r="B35" s="82" t="s">
        <v>107</v>
      </c>
      <c r="C35" s="83" t="s">
        <v>1343</v>
      </c>
      <c r="D35" s="12" t="s">
        <v>128</v>
      </c>
      <c r="E35" s="85"/>
      <c r="F35" s="84" t="s">
        <v>109</v>
      </c>
      <c r="G35" s="86">
        <f t="shared" si="0"/>
        <v>19.66</v>
      </c>
      <c r="H35" s="105">
        <f t="shared" si="1"/>
        <v>0</v>
      </c>
      <c r="I35" s="86">
        <v>19.66</v>
      </c>
      <c r="J35" s="87">
        <f t="shared" si="2"/>
        <v>0</v>
      </c>
      <c r="K35" s="88">
        <v>3.7650000000000001</v>
      </c>
      <c r="L35" s="89">
        <f t="shared" si="3"/>
        <v>0</v>
      </c>
    </row>
    <row r="36" spans="1:12" s="71" customFormat="1" ht="12.75" customHeight="1" x14ac:dyDescent="0.2">
      <c r="A36" s="81"/>
      <c r="B36" s="82" t="s">
        <v>107</v>
      </c>
      <c r="C36" s="83" t="s">
        <v>129</v>
      </c>
      <c r="D36" s="12" t="s">
        <v>1344</v>
      </c>
      <c r="E36" s="85"/>
      <c r="F36" s="84" t="s">
        <v>109</v>
      </c>
      <c r="G36" s="86">
        <f t="shared" si="0"/>
        <v>18.32</v>
      </c>
      <c r="H36" s="105">
        <f t="shared" si="1"/>
        <v>0</v>
      </c>
      <c r="I36" s="86">
        <v>18.32</v>
      </c>
      <c r="J36" s="87">
        <f t="shared" si="2"/>
        <v>0</v>
      </c>
      <c r="K36" s="88">
        <v>3.38</v>
      </c>
      <c r="L36" s="89">
        <f t="shared" si="3"/>
        <v>0</v>
      </c>
    </row>
    <row r="37" spans="1:12" s="71" customFormat="1" ht="12.75" customHeight="1" x14ac:dyDescent="0.2">
      <c r="A37" s="81"/>
      <c r="B37" s="82" t="s">
        <v>107</v>
      </c>
      <c r="C37" s="83" t="s">
        <v>1345</v>
      </c>
      <c r="D37" s="12" t="s">
        <v>130</v>
      </c>
      <c r="E37" s="85"/>
      <c r="F37" s="84" t="s">
        <v>109</v>
      </c>
      <c r="G37" s="86">
        <f t="shared" si="0"/>
        <v>22.9</v>
      </c>
      <c r="H37" s="105">
        <f t="shared" si="1"/>
        <v>0</v>
      </c>
      <c r="I37" s="86">
        <v>22.9</v>
      </c>
      <c r="J37" s="87">
        <f t="shared" si="2"/>
        <v>0</v>
      </c>
      <c r="K37" s="88">
        <v>4.4790000000000001</v>
      </c>
      <c r="L37" s="89">
        <f t="shared" si="3"/>
        <v>0</v>
      </c>
    </row>
    <row r="38" spans="1:12" s="71" customFormat="1" ht="6.95" customHeight="1" x14ac:dyDescent="0.2">
      <c r="A38" s="81"/>
      <c r="B38" s="82"/>
      <c r="C38" s="90"/>
      <c r="D38" s="12"/>
      <c r="E38" s="91"/>
      <c r="F38" s="84"/>
      <c r="G38" s="86"/>
      <c r="H38" s="106"/>
      <c r="I38" s="86"/>
      <c r="J38" s="92"/>
      <c r="K38" s="88"/>
      <c r="L38" s="89"/>
    </row>
    <row r="39" spans="1:12" s="71" customFormat="1" ht="12.75" customHeight="1" x14ac:dyDescent="0.2">
      <c r="A39" s="81"/>
      <c r="B39" s="82" t="s">
        <v>107</v>
      </c>
      <c r="C39" s="83" t="s">
        <v>131</v>
      </c>
      <c r="D39" s="12" t="s">
        <v>132</v>
      </c>
      <c r="E39" s="85"/>
      <c r="F39" s="84" t="s">
        <v>109</v>
      </c>
      <c r="G39" s="86">
        <f t="shared" si="0"/>
        <v>7.04</v>
      </c>
      <c r="H39" s="105">
        <f t="shared" si="1"/>
        <v>0</v>
      </c>
      <c r="I39" s="86">
        <v>7.04</v>
      </c>
      <c r="J39" s="87">
        <f t="shared" si="2"/>
        <v>0</v>
      </c>
      <c r="K39" s="88">
        <v>1.3</v>
      </c>
      <c r="L39" s="89">
        <f t="shared" si="3"/>
        <v>0</v>
      </c>
    </row>
    <row r="40" spans="1:12" s="71" customFormat="1" ht="12.75" customHeight="1" x14ac:dyDescent="0.2">
      <c r="A40" s="81"/>
      <c r="B40" s="82" t="s">
        <v>107</v>
      </c>
      <c r="C40" s="83" t="s">
        <v>133</v>
      </c>
      <c r="D40" s="12" t="s">
        <v>134</v>
      </c>
      <c r="E40" s="85"/>
      <c r="F40" s="84" t="s">
        <v>109</v>
      </c>
      <c r="G40" s="86">
        <f t="shared" si="0"/>
        <v>7.96</v>
      </c>
      <c r="H40" s="105">
        <f t="shared" si="1"/>
        <v>0</v>
      </c>
      <c r="I40" s="86">
        <v>7.96</v>
      </c>
      <c r="J40" s="87">
        <f t="shared" si="2"/>
        <v>0</v>
      </c>
      <c r="K40" s="88">
        <v>1.51</v>
      </c>
      <c r="L40" s="89">
        <f t="shared" si="3"/>
        <v>0</v>
      </c>
    </row>
    <row r="41" spans="1:12" s="71" customFormat="1" ht="12.75" customHeight="1" x14ac:dyDescent="0.2">
      <c r="A41" s="81"/>
      <c r="B41" s="82" t="s">
        <v>107</v>
      </c>
      <c r="C41" s="83" t="s">
        <v>135</v>
      </c>
      <c r="D41" s="12" t="s">
        <v>136</v>
      </c>
      <c r="E41" s="85"/>
      <c r="F41" s="84" t="s">
        <v>109</v>
      </c>
      <c r="G41" s="86">
        <f t="shared" si="0"/>
        <v>9.48</v>
      </c>
      <c r="H41" s="105">
        <f t="shared" si="1"/>
        <v>0</v>
      </c>
      <c r="I41" s="86">
        <v>9.48</v>
      </c>
      <c r="J41" s="87">
        <f t="shared" si="2"/>
        <v>0</v>
      </c>
      <c r="K41" s="88">
        <v>1.83</v>
      </c>
      <c r="L41" s="89">
        <f t="shared" si="3"/>
        <v>0</v>
      </c>
    </row>
    <row r="42" spans="1:12" s="71" customFormat="1" ht="12.75" customHeight="1" x14ac:dyDescent="0.2">
      <c r="A42" s="81"/>
      <c r="B42" s="82" t="s">
        <v>107</v>
      </c>
      <c r="C42" s="83" t="s">
        <v>137</v>
      </c>
      <c r="D42" s="12" t="s">
        <v>138</v>
      </c>
      <c r="E42" s="85"/>
      <c r="F42" s="84" t="s">
        <v>109</v>
      </c>
      <c r="G42" s="86">
        <f t="shared" si="0"/>
        <v>13.52</v>
      </c>
      <c r="H42" s="105">
        <f t="shared" si="1"/>
        <v>0</v>
      </c>
      <c r="I42" s="86">
        <v>13.52</v>
      </c>
      <c r="J42" s="87">
        <f t="shared" si="2"/>
        <v>0</v>
      </c>
      <c r="K42" s="88">
        <v>2.44</v>
      </c>
      <c r="L42" s="89">
        <f t="shared" si="3"/>
        <v>0</v>
      </c>
    </row>
    <row r="43" spans="1:12" s="71" customFormat="1" ht="12.75" customHeight="1" x14ac:dyDescent="0.2">
      <c r="A43" s="81"/>
      <c r="B43" s="82" t="s">
        <v>107</v>
      </c>
      <c r="C43" s="83" t="s">
        <v>139</v>
      </c>
      <c r="D43" s="12" t="s">
        <v>1346</v>
      </c>
      <c r="E43" s="85"/>
      <c r="F43" s="84" t="s">
        <v>109</v>
      </c>
      <c r="G43" s="86">
        <f t="shared" si="0"/>
        <v>17.16</v>
      </c>
      <c r="H43" s="105">
        <f t="shared" si="1"/>
        <v>0</v>
      </c>
      <c r="I43" s="86">
        <v>17.16</v>
      </c>
      <c r="J43" s="87">
        <f t="shared" si="2"/>
        <v>0</v>
      </c>
      <c r="K43" s="88">
        <v>3.64</v>
      </c>
      <c r="L43" s="89">
        <f t="shared" si="3"/>
        <v>0</v>
      </c>
    </row>
    <row r="44" spans="1:12" s="71" customFormat="1" ht="12.75" customHeight="1" x14ac:dyDescent="0.2">
      <c r="A44" s="81"/>
      <c r="B44" s="82" t="s">
        <v>107</v>
      </c>
      <c r="C44" s="83" t="s">
        <v>1331</v>
      </c>
      <c r="D44" s="12" t="s">
        <v>140</v>
      </c>
      <c r="E44" s="85"/>
      <c r="F44" s="84" t="s">
        <v>109</v>
      </c>
      <c r="G44" s="86">
        <f t="shared" si="0"/>
        <v>20.04</v>
      </c>
      <c r="H44" s="105">
        <f t="shared" si="1"/>
        <v>0</v>
      </c>
      <c r="I44" s="86">
        <v>20.04</v>
      </c>
      <c r="J44" s="87">
        <f t="shared" si="2"/>
        <v>0</v>
      </c>
      <c r="K44" s="88">
        <v>4.7649999999999997</v>
      </c>
      <c r="L44" s="89">
        <f t="shared" si="3"/>
        <v>0</v>
      </c>
    </row>
    <row r="45" spans="1:12" s="71" customFormat="1" ht="12.75" customHeight="1" x14ac:dyDescent="0.2">
      <c r="A45" s="81"/>
      <c r="B45" s="82" t="s">
        <v>107</v>
      </c>
      <c r="C45" s="83" t="s">
        <v>141</v>
      </c>
      <c r="D45" s="12" t="s">
        <v>1347</v>
      </c>
      <c r="E45" s="85"/>
      <c r="F45" s="84" t="s">
        <v>109</v>
      </c>
      <c r="G45" s="86">
        <f t="shared" si="0"/>
        <v>20.32</v>
      </c>
      <c r="H45" s="105">
        <f t="shared" si="1"/>
        <v>0</v>
      </c>
      <c r="I45" s="86">
        <v>20.32</v>
      </c>
      <c r="J45" s="87">
        <f t="shared" si="2"/>
        <v>0</v>
      </c>
      <c r="K45" s="88">
        <v>4.2</v>
      </c>
      <c r="L45" s="89">
        <f t="shared" si="3"/>
        <v>0</v>
      </c>
    </row>
    <row r="46" spans="1:12" s="71" customFormat="1" ht="12.75" customHeight="1" x14ac:dyDescent="0.2">
      <c r="A46" s="81"/>
      <c r="B46" s="82" t="s">
        <v>107</v>
      </c>
      <c r="C46" s="83" t="s">
        <v>1332</v>
      </c>
      <c r="D46" s="12" t="s">
        <v>142</v>
      </c>
      <c r="E46" s="85"/>
      <c r="F46" s="84" t="s">
        <v>109</v>
      </c>
      <c r="G46" s="86">
        <f t="shared" si="0"/>
        <v>23.64</v>
      </c>
      <c r="H46" s="105">
        <f t="shared" si="1"/>
        <v>0</v>
      </c>
      <c r="I46" s="86">
        <v>23.64</v>
      </c>
      <c r="J46" s="87">
        <f>G$16/100</f>
        <v>0</v>
      </c>
      <c r="K46" s="88">
        <v>5.55</v>
      </c>
      <c r="L46" s="89">
        <f t="shared" si="3"/>
        <v>0</v>
      </c>
    </row>
    <row r="47" spans="1:12" ht="12.75" customHeight="1" x14ac:dyDescent="0.25">
      <c r="H47" s="107"/>
      <c r="I47" s="109"/>
    </row>
    <row r="48" spans="1:12" ht="12.75" customHeight="1" x14ac:dyDescent="0.25">
      <c r="D48" s="18" t="s">
        <v>61</v>
      </c>
      <c r="H48" s="107"/>
      <c r="I48" s="109"/>
    </row>
    <row r="49" spans="1:12" s="71" customFormat="1" ht="12.75" customHeight="1" x14ac:dyDescent="0.2">
      <c r="A49" s="81"/>
      <c r="B49" s="82" t="s">
        <v>107</v>
      </c>
      <c r="C49" s="83" t="s">
        <v>143</v>
      </c>
      <c r="D49" s="12" t="s">
        <v>144</v>
      </c>
      <c r="E49" s="85"/>
      <c r="F49" s="84" t="s">
        <v>109</v>
      </c>
      <c r="G49" s="86">
        <f>I49*(1-J49)</f>
        <v>4.5199999999999996</v>
      </c>
      <c r="H49" s="105">
        <f>E49*G49</f>
        <v>0</v>
      </c>
      <c r="I49" s="86">
        <v>4.5199999999999996</v>
      </c>
      <c r="J49" s="87">
        <f t="shared" ref="J49:J72" si="4">G$16/100</f>
        <v>0</v>
      </c>
      <c r="K49" s="88">
        <v>0.76</v>
      </c>
      <c r="L49" s="89">
        <f>E49*K49</f>
        <v>0</v>
      </c>
    </row>
    <row r="50" spans="1:12" s="71" customFormat="1" ht="12.75" customHeight="1" x14ac:dyDescent="0.2">
      <c r="A50" s="81"/>
      <c r="B50" s="82" t="s">
        <v>107</v>
      </c>
      <c r="C50" s="83" t="s">
        <v>145</v>
      </c>
      <c r="D50" s="12" t="s">
        <v>146</v>
      </c>
      <c r="E50" s="85"/>
      <c r="F50" s="84" t="s">
        <v>109</v>
      </c>
      <c r="G50" s="86">
        <f>I50*(1-J50)</f>
        <v>5.56</v>
      </c>
      <c r="H50" s="105">
        <f>E50*G50</f>
        <v>0</v>
      </c>
      <c r="I50" s="86">
        <v>5.56</v>
      </c>
      <c r="J50" s="87">
        <f t="shared" si="4"/>
        <v>0</v>
      </c>
      <c r="K50" s="88">
        <v>0.98</v>
      </c>
      <c r="L50" s="89">
        <f>E50*K50</f>
        <v>0</v>
      </c>
    </row>
    <row r="51" spans="1:12" s="71" customFormat="1" ht="12.75" customHeight="1" x14ac:dyDescent="0.2">
      <c r="A51" s="81"/>
      <c r="B51" s="82" t="s">
        <v>107</v>
      </c>
      <c r="C51" s="83" t="s">
        <v>147</v>
      </c>
      <c r="D51" s="12" t="s">
        <v>148</v>
      </c>
      <c r="E51" s="85"/>
      <c r="F51" s="84" t="s">
        <v>109</v>
      </c>
      <c r="G51" s="86">
        <f>I51*(1-J51)</f>
        <v>6.6</v>
      </c>
      <c r="H51" s="105">
        <f>E51*G51</f>
        <v>0</v>
      </c>
      <c r="I51" s="86">
        <v>6.6</v>
      </c>
      <c r="J51" s="87">
        <f t="shared" si="4"/>
        <v>0</v>
      </c>
      <c r="K51" s="88">
        <v>1.2</v>
      </c>
      <c r="L51" s="89">
        <f>E51*K51</f>
        <v>0</v>
      </c>
    </row>
    <row r="52" spans="1:12" s="71" customFormat="1" ht="12.75" customHeight="1" x14ac:dyDescent="0.2">
      <c r="A52" s="81"/>
      <c r="B52" s="82" t="s">
        <v>107</v>
      </c>
      <c r="C52" s="83" t="s">
        <v>149</v>
      </c>
      <c r="D52" s="12" t="s">
        <v>150</v>
      </c>
      <c r="E52" s="85"/>
      <c r="F52" s="84" t="s">
        <v>109</v>
      </c>
      <c r="G52" s="86">
        <f>I52*(1-J52)</f>
        <v>9</v>
      </c>
      <c r="H52" s="105">
        <f>E52*G52</f>
        <v>0</v>
      </c>
      <c r="I52" s="86">
        <v>9</v>
      </c>
      <c r="J52" s="87">
        <f t="shared" si="4"/>
        <v>0</v>
      </c>
      <c r="K52" s="88">
        <v>1.77</v>
      </c>
      <c r="L52" s="89">
        <f>E52*K52</f>
        <v>0</v>
      </c>
    </row>
    <row r="53" spans="1:12" s="71" customFormat="1" ht="6.95" customHeight="1" x14ac:dyDescent="0.2">
      <c r="A53" s="81"/>
      <c r="B53" s="82"/>
      <c r="C53" s="90"/>
      <c r="D53" s="12"/>
      <c r="E53" s="91"/>
      <c r="F53" s="84"/>
      <c r="G53" s="86"/>
      <c r="H53" s="106"/>
      <c r="I53" s="86"/>
      <c r="J53" s="92"/>
      <c r="K53" s="88"/>
      <c r="L53" s="89"/>
    </row>
    <row r="54" spans="1:12" s="71" customFormat="1" ht="12.75" customHeight="1" x14ac:dyDescent="0.2">
      <c r="A54" s="81"/>
      <c r="B54" s="82" t="s">
        <v>107</v>
      </c>
      <c r="C54" s="83" t="s">
        <v>151</v>
      </c>
      <c r="D54" s="12" t="s">
        <v>152</v>
      </c>
      <c r="E54" s="85"/>
      <c r="F54" s="84" t="s">
        <v>109</v>
      </c>
      <c r="G54" s="86">
        <f t="shared" ref="G54:G72" si="5">I54*(1-J54)</f>
        <v>3.92</v>
      </c>
      <c r="H54" s="105">
        <f t="shared" ref="H54:H72" si="6">E54*G54</f>
        <v>0</v>
      </c>
      <c r="I54" s="86">
        <v>3.92</v>
      </c>
      <c r="J54" s="87">
        <f t="shared" si="4"/>
        <v>0</v>
      </c>
      <c r="K54" s="88">
        <v>0.69</v>
      </c>
      <c r="L54" s="89">
        <f t="shared" ref="L54:L72" si="7">E54*K54</f>
        <v>0</v>
      </c>
    </row>
    <row r="55" spans="1:12" s="71" customFormat="1" ht="6.95" customHeight="1" x14ac:dyDescent="0.2">
      <c r="A55" s="81"/>
      <c r="B55" s="82"/>
      <c r="C55" s="90"/>
      <c r="D55" s="12"/>
      <c r="E55" s="91"/>
      <c r="F55" s="84"/>
      <c r="G55" s="86"/>
      <c r="H55" s="106"/>
      <c r="I55" s="86"/>
      <c r="J55" s="92"/>
      <c r="K55" s="88"/>
      <c r="L55" s="89"/>
    </row>
    <row r="56" spans="1:12" s="71" customFormat="1" ht="12.75" customHeight="1" x14ac:dyDescent="0.2">
      <c r="A56" s="81"/>
      <c r="B56" s="82" t="s">
        <v>107</v>
      </c>
      <c r="C56" s="83" t="s">
        <v>153</v>
      </c>
      <c r="D56" s="12" t="s">
        <v>154</v>
      </c>
      <c r="E56" s="85"/>
      <c r="F56" s="84" t="s">
        <v>109</v>
      </c>
      <c r="G56" s="86">
        <f t="shared" si="5"/>
        <v>4.88</v>
      </c>
      <c r="H56" s="105">
        <f t="shared" si="6"/>
        <v>0</v>
      </c>
      <c r="I56" s="86">
        <v>4.88</v>
      </c>
      <c r="J56" s="87">
        <f t="shared" si="4"/>
        <v>0</v>
      </c>
      <c r="K56" s="88">
        <v>0.98</v>
      </c>
      <c r="L56" s="89">
        <f t="shared" si="7"/>
        <v>0</v>
      </c>
    </row>
    <row r="57" spans="1:12" s="71" customFormat="1" ht="12.75" customHeight="1" x14ac:dyDescent="0.2">
      <c r="A57" s="81"/>
      <c r="B57" s="82" t="s">
        <v>107</v>
      </c>
      <c r="C57" s="83" t="s">
        <v>155</v>
      </c>
      <c r="D57" s="12" t="s">
        <v>156</v>
      </c>
      <c r="E57" s="85"/>
      <c r="F57" s="84" t="s">
        <v>109</v>
      </c>
      <c r="G57" s="86">
        <f t="shared" si="5"/>
        <v>6.28</v>
      </c>
      <c r="H57" s="105">
        <f t="shared" si="6"/>
        <v>0</v>
      </c>
      <c r="I57" s="86">
        <v>6.28</v>
      </c>
      <c r="J57" s="87">
        <f t="shared" si="4"/>
        <v>0</v>
      </c>
      <c r="K57" s="88">
        <v>1.2</v>
      </c>
      <c r="L57" s="89">
        <f t="shared" si="7"/>
        <v>0</v>
      </c>
    </row>
    <row r="58" spans="1:12" s="71" customFormat="1" ht="12.75" customHeight="1" x14ac:dyDescent="0.2">
      <c r="A58" s="81"/>
      <c r="B58" s="82" t="s">
        <v>107</v>
      </c>
      <c r="C58" s="83" t="s">
        <v>157</v>
      </c>
      <c r="D58" s="12" t="s">
        <v>158</v>
      </c>
      <c r="E58" s="85"/>
      <c r="F58" s="84" t="s">
        <v>109</v>
      </c>
      <c r="G58" s="86">
        <f t="shared" si="5"/>
        <v>7.76</v>
      </c>
      <c r="H58" s="105">
        <f t="shared" si="6"/>
        <v>0</v>
      </c>
      <c r="I58" s="86">
        <v>7.76</v>
      </c>
      <c r="J58" s="87">
        <f t="shared" si="4"/>
        <v>0</v>
      </c>
      <c r="K58" s="88">
        <v>1.54</v>
      </c>
      <c r="L58" s="89">
        <f t="shared" si="7"/>
        <v>0</v>
      </c>
    </row>
    <row r="59" spans="1:12" s="71" customFormat="1" ht="12.75" customHeight="1" x14ac:dyDescent="0.2">
      <c r="A59" s="81"/>
      <c r="B59" s="82" t="s">
        <v>107</v>
      </c>
      <c r="C59" s="83" t="s">
        <v>159</v>
      </c>
      <c r="D59" s="12" t="s">
        <v>160</v>
      </c>
      <c r="E59" s="85"/>
      <c r="F59" s="84" t="s">
        <v>109</v>
      </c>
      <c r="G59" s="86">
        <f t="shared" si="5"/>
        <v>10.64</v>
      </c>
      <c r="H59" s="105">
        <f t="shared" si="6"/>
        <v>0</v>
      </c>
      <c r="I59" s="86">
        <v>10.64</v>
      </c>
      <c r="J59" s="87">
        <f t="shared" si="4"/>
        <v>0</v>
      </c>
      <c r="K59" s="88">
        <v>2.1800000000000002</v>
      </c>
      <c r="L59" s="89">
        <f t="shared" si="7"/>
        <v>0</v>
      </c>
    </row>
    <row r="60" spans="1:12" s="71" customFormat="1" ht="12.75" customHeight="1" x14ac:dyDescent="0.2">
      <c r="A60" s="81"/>
      <c r="B60" s="82" t="s">
        <v>107</v>
      </c>
      <c r="C60" s="83" t="s">
        <v>161</v>
      </c>
      <c r="D60" s="12" t="s">
        <v>1348</v>
      </c>
      <c r="E60" s="85"/>
      <c r="F60" s="84" t="s">
        <v>109</v>
      </c>
      <c r="G60" s="86">
        <f t="shared" si="5"/>
        <v>15.72</v>
      </c>
      <c r="H60" s="105">
        <f t="shared" si="6"/>
        <v>0</v>
      </c>
      <c r="I60" s="86">
        <v>15.72</v>
      </c>
      <c r="J60" s="87">
        <f t="shared" si="4"/>
        <v>0</v>
      </c>
      <c r="K60" s="88">
        <v>3.1</v>
      </c>
      <c r="L60" s="89">
        <f t="shared" si="7"/>
        <v>0</v>
      </c>
    </row>
    <row r="61" spans="1:12" s="71" customFormat="1" ht="12.75" customHeight="1" x14ac:dyDescent="0.2">
      <c r="A61" s="81"/>
      <c r="B61" s="82" t="s">
        <v>107</v>
      </c>
      <c r="C61" s="83" t="s">
        <v>1349</v>
      </c>
      <c r="D61" s="12" t="s">
        <v>162</v>
      </c>
      <c r="E61" s="85"/>
      <c r="F61" s="84" t="s">
        <v>109</v>
      </c>
      <c r="G61" s="86">
        <f t="shared" si="5"/>
        <v>19.66</v>
      </c>
      <c r="H61" s="105">
        <f t="shared" si="6"/>
        <v>0</v>
      </c>
      <c r="I61" s="86">
        <v>19.66</v>
      </c>
      <c r="J61" s="87">
        <f t="shared" si="4"/>
        <v>0</v>
      </c>
      <c r="K61" s="88"/>
      <c r="L61" s="89">
        <f t="shared" si="7"/>
        <v>0</v>
      </c>
    </row>
    <row r="62" spans="1:12" s="71" customFormat="1" ht="12.75" customHeight="1" x14ac:dyDescent="0.2">
      <c r="A62" s="81"/>
      <c r="B62" s="82" t="s">
        <v>107</v>
      </c>
      <c r="C62" s="83" t="s">
        <v>163</v>
      </c>
      <c r="D62" s="12" t="s">
        <v>1350</v>
      </c>
      <c r="E62" s="85"/>
      <c r="F62" s="84" t="s">
        <v>109</v>
      </c>
      <c r="G62" s="86">
        <f t="shared" si="5"/>
        <v>18.32</v>
      </c>
      <c r="H62" s="105">
        <f t="shared" si="6"/>
        <v>0</v>
      </c>
      <c r="I62" s="86">
        <v>18.32</v>
      </c>
      <c r="J62" s="87">
        <f t="shared" si="4"/>
        <v>0</v>
      </c>
      <c r="K62" s="88">
        <v>3.69</v>
      </c>
      <c r="L62" s="89">
        <f t="shared" si="7"/>
        <v>0</v>
      </c>
    </row>
    <row r="63" spans="1:12" s="71" customFormat="1" ht="12.75" customHeight="1" x14ac:dyDescent="0.2">
      <c r="A63" s="81"/>
      <c r="B63" s="82" t="s">
        <v>107</v>
      </c>
      <c r="C63" s="83" t="s">
        <v>1351</v>
      </c>
      <c r="D63" s="12" t="s">
        <v>164</v>
      </c>
      <c r="E63" s="85"/>
      <c r="F63" s="84" t="s">
        <v>109</v>
      </c>
      <c r="G63" s="86">
        <f t="shared" si="5"/>
        <v>22.9</v>
      </c>
      <c r="H63" s="105">
        <f t="shared" si="6"/>
        <v>0</v>
      </c>
      <c r="I63" s="86">
        <v>22.9</v>
      </c>
      <c r="J63" s="87">
        <f t="shared" si="4"/>
        <v>0</v>
      </c>
      <c r="K63" s="88"/>
      <c r="L63" s="89">
        <f t="shared" si="7"/>
        <v>0</v>
      </c>
    </row>
    <row r="64" spans="1:12" s="71" customFormat="1" ht="6.95" customHeight="1" x14ac:dyDescent="0.2">
      <c r="A64" s="81"/>
      <c r="B64" s="82"/>
      <c r="C64" s="90"/>
      <c r="D64" s="12"/>
      <c r="E64" s="91"/>
      <c r="F64" s="84"/>
      <c r="G64" s="86"/>
      <c r="H64" s="106"/>
      <c r="I64" s="86"/>
      <c r="J64" s="92"/>
      <c r="K64" s="88"/>
      <c r="L64" s="89"/>
    </row>
    <row r="65" spans="1:12" s="71" customFormat="1" ht="12.75" customHeight="1" x14ac:dyDescent="0.2">
      <c r="A65" s="81"/>
      <c r="B65" s="82" t="s">
        <v>107</v>
      </c>
      <c r="C65" s="83" t="s">
        <v>165</v>
      </c>
      <c r="D65" s="12" t="s">
        <v>166</v>
      </c>
      <c r="E65" s="85"/>
      <c r="F65" s="84" t="s">
        <v>109</v>
      </c>
      <c r="G65" s="86">
        <f t="shared" si="5"/>
        <v>7.04</v>
      </c>
      <c r="H65" s="105">
        <f t="shared" si="6"/>
        <v>0</v>
      </c>
      <c r="I65" s="86">
        <v>7.04</v>
      </c>
      <c r="J65" s="87">
        <f t="shared" si="4"/>
        <v>0</v>
      </c>
      <c r="K65" s="88">
        <v>1.33</v>
      </c>
      <c r="L65" s="89">
        <f t="shared" si="7"/>
        <v>0</v>
      </c>
    </row>
    <row r="66" spans="1:12" s="71" customFormat="1" ht="12.75" customHeight="1" x14ac:dyDescent="0.2">
      <c r="A66" s="81"/>
      <c r="B66" s="82" t="s">
        <v>107</v>
      </c>
      <c r="C66" s="83" t="s">
        <v>167</v>
      </c>
      <c r="D66" s="12" t="s">
        <v>168</v>
      </c>
      <c r="E66" s="85"/>
      <c r="F66" s="84" t="s">
        <v>109</v>
      </c>
      <c r="G66" s="86">
        <f t="shared" si="5"/>
        <v>7.96</v>
      </c>
      <c r="H66" s="105">
        <f t="shared" si="6"/>
        <v>0</v>
      </c>
      <c r="I66" s="86">
        <v>7.96</v>
      </c>
      <c r="J66" s="87">
        <f t="shared" si="4"/>
        <v>0</v>
      </c>
      <c r="K66" s="88">
        <v>1.54</v>
      </c>
      <c r="L66" s="89">
        <f t="shared" si="7"/>
        <v>0</v>
      </c>
    </row>
    <row r="67" spans="1:12" s="71" customFormat="1" ht="12.75" customHeight="1" x14ac:dyDescent="0.2">
      <c r="A67" s="81"/>
      <c r="B67" s="82" t="s">
        <v>107</v>
      </c>
      <c r="C67" s="83" t="s">
        <v>169</v>
      </c>
      <c r="D67" s="12" t="s">
        <v>170</v>
      </c>
      <c r="E67" s="85"/>
      <c r="F67" s="84" t="s">
        <v>109</v>
      </c>
      <c r="G67" s="86">
        <f t="shared" si="5"/>
        <v>9.48</v>
      </c>
      <c r="H67" s="105">
        <f t="shared" si="6"/>
        <v>0</v>
      </c>
      <c r="I67" s="86">
        <v>9.48</v>
      </c>
      <c r="J67" s="87">
        <f t="shared" si="4"/>
        <v>0</v>
      </c>
      <c r="K67" s="88">
        <v>1.92</v>
      </c>
      <c r="L67" s="89">
        <f t="shared" si="7"/>
        <v>0</v>
      </c>
    </row>
    <row r="68" spans="1:12" s="71" customFormat="1" ht="12.75" customHeight="1" x14ac:dyDescent="0.2">
      <c r="A68" s="81"/>
      <c r="B68" s="82" t="s">
        <v>107</v>
      </c>
      <c r="C68" s="83" t="s">
        <v>171</v>
      </c>
      <c r="D68" s="12" t="s">
        <v>172</v>
      </c>
      <c r="E68" s="85"/>
      <c r="F68" s="84" t="s">
        <v>109</v>
      </c>
      <c r="G68" s="86">
        <f t="shared" si="5"/>
        <v>13.52</v>
      </c>
      <c r="H68" s="105">
        <f t="shared" si="6"/>
        <v>0</v>
      </c>
      <c r="I68" s="86">
        <v>13.52</v>
      </c>
      <c r="J68" s="87">
        <f t="shared" si="4"/>
        <v>0</v>
      </c>
      <c r="K68" s="88">
        <v>2.79</v>
      </c>
      <c r="L68" s="89">
        <f t="shared" si="7"/>
        <v>0</v>
      </c>
    </row>
    <row r="69" spans="1:12" s="71" customFormat="1" ht="12.75" customHeight="1" x14ac:dyDescent="0.2">
      <c r="A69" s="81"/>
      <c r="B69" s="82" t="s">
        <v>107</v>
      </c>
      <c r="C69" s="83" t="s">
        <v>173</v>
      </c>
      <c r="D69" s="12" t="s">
        <v>1352</v>
      </c>
      <c r="E69" s="85"/>
      <c r="F69" s="84" t="s">
        <v>109</v>
      </c>
      <c r="G69" s="86">
        <f t="shared" si="5"/>
        <v>17.16</v>
      </c>
      <c r="H69" s="105">
        <f t="shared" si="6"/>
        <v>0</v>
      </c>
      <c r="I69" s="86">
        <v>17.16</v>
      </c>
      <c r="J69" s="87">
        <f t="shared" si="4"/>
        <v>0</v>
      </c>
      <c r="K69" s="88">
        <v>3.81</v>
      </c>
      <c r="L69" s="89">
        <f t="shared" si="7"/>
        <v>0</v>
      </c>
    </row>
    <row r="70" spans="1:12" s="71" customFormat="1" ht="12.75" customHeight="1" x14ac:dyDescent="0.2">
      <c r="A70" s="81"/>
      <c r="B70" s="82" t="s">
        <v>107</v>
      </c>
      <c r="C70" s="83" t="s">
        <v>1333</v>
      </c>
      <c r="D70" s="12" t="s">
        <v>174</v>
      </c>
      <c r="E70" s="85"/>
      <c r="F70" s="84" t="s">
        <v>109</v>
      </c>
      <c r="G70" s="86">
        <f t="shared" si="5"/>
        <v>20.04</v>
      </c>
      <c r="H70" s="105">
        <f t="shared" si="6"/>
        <v>0</v>
      </c>
      <c r="I70" s="86">
        <v>20.04</v>
      </c>
      <c r="J70" s="87">
        <f t="shared" si="4"/>
        <v>0</v>
      </c>
      <c r="K70" s="88">
        <v>4.84</v>
      </c>
      <c r="L70" s="89">
        <f>E70*K70</f>
        <v>0</v>
      </c>
    </row>
    <row r="71" spans="1:12" s="71" customFormat="1" ht="12.75" customHeight="1" x14ac:dyDescent="0.2">
      <c r="A71" s="81"/>
      <c r="B71" s="82" t="s">
        <v>107</v>
      </c>
      <c r="C71" s="83" t="s">
        <v>175</v>
      </c>
      <c r="D71" s="12" t="s">
        <v>1353</v>
      </c>
      <c r="E71" s="85"/>
      <c r="F71" s="84" t="s">
        <v>109</v>
      </c>
      <c r="G71" s="86">
        <f t="shared" si="5"/>
        <v>20.32</v>
      </c>
      <c r="H71" s="105">
        <f t="shared" si="6"/>
        <v>0</v>
      </c>
      <c r="I71" s="86">
        <v>20.32</v>
      </c>
      <c r="J71" s="87">
        <f t="shared" si="4"/>
        <v>0</v>
      </c>
      <c r="K71" s="88">
        <v>4.4400000000000004</v>
      </c>
      <c r="L71" s="89">
        <f t="shared" si="7"/>
        <v>0</v>
      </c>
    </row>
    <row r="72" spans="1:12" s="71" customFormat="1" ht="12.75" customHeight="1" x14ac:dyDescent="0.2">
      <c r="A72" s="81"/>
      <c r="B72" s="82" t="s">
        <v>107</v>
      </c>
      <c r="C72" s="83" t="s">
        <v>1334</v>
      </c>
      <c r="D72" s="12" t="s">
        <v>176</v>
      </c>
      <c r="E72" s="85"/>
      <c r="F72" s="84" t="s">
        <v>109</v>
      </c>
      <c r="G72" s="86">
        <f t="shared" si="5"/>
        <v>23.64</v>
      </c>
      <c r="H72" s="105">
        <f t="shared" si="6"/>
        <v>0</v>
      </c>
      <c r="I72" s="86">
        <v>23.64</v>
      </c>
      <c r="J72" s="87">
        <f t="shared" si="4"/>
        <v>0</v>
      </c>
      <c r="K72" s="88">
        <v>5.62</v>
      </c>
      <c r="L72" s="89">
        <f t="shared" si="7"/>
        <v>0</v>
      </c>
    </row>
    <row r="73" spans="1:12" ht="12.75" customHeight="1" x14ac:dyDescent="0.25">
      <c r="H73" s="107"/>
      <c r="I73" s="109"/>
    </row>
    <row r="74" spans="1:12" ht="12.75" customHeight="1" x14ac:dyDescent="0.25">
      <c r="D74" s="18" t="s">
        <v>106</v>
      </c>
      <c r="H74" s="107"/>
      <c r="I74" s="109"/>
    </row>
    <row r="75" spans="1:12" s="71" customFormat="1" ht="12.75" customHeight="1" x14ac:dyDescent="0.2">
      <c r="A75" s="81"/>
      <c r="B75" s="82" t="s">
        <v>107</v>
      </c>
      <c r="C75" s="83" t="s">
        <v>177</v>
      </c>
      <c r="D75" s="12" t="s">
        <v>178</v>
      </c>
      <c r="E75" s="85"/>
      <c r="F75" s="84" t="s">
        <v>109</v>
      </c>
      <c r="G75" s="86">
        <f>I75*(1-J75)</f>
        <v>14.28</v>
      </c>
      <c r="H75" s="105">
        <f>E75*G75</f>
        <v>0</v>
      </c>
      <c r="I75" s="86">
        <v>14.28</v>
      </c>
      <c r="J75" s="87">
        <f t="shared" ref="J75:J77" si="8">G$16/100</f>
        <v>0</v>
      </c>
      <c r="K75" s="88">
        <v>2.69</v>
      </c>
      <c r="L75" s="89">
        <f>E75*K75</f>
        <v>0</v>
      </c>
    </row>
    <row r="76" spans="1:12" s="71" customFormat="1" ht="12.75" customHeight="1" x14ac:dyDescent="0.2">
      <c r="A76" s="81"/>
      <c r="B76" s="82" t="s">
        <v>107</v>
      </c>
      <c r="C76" s="83" t="s">
        <v>179</v>
      </c>
      <c r="D76" s="12" t="s">
        <v>180</v>
      </c>
      <c r="E76" s="85"/>
      <c r="F76" s="84" t="s">
        <v>109</v>
      </c>
      <c r="G76" s="86">
        <f>I76*(1-J76)</f>
        <v>18.68</v>
      </c>
      <c r="H76" s="105">
        <f>E76*G76</f>
        <v>0</v>
      </c>
      <c r="I76" s="86">
        <v>18.68</v>
      </c>
      <c r="J76" s="87">
        <f t="shared" si="8"/>
        <v>0</v>
      </c>
      <c r="K76" s="88">
        <v>3.76</v>
      </c>
      <c r="L76" s="89">
        <f>E76*K76</f>
        <v>0</v>
      </c>
    </row>
    <row r="77" spans="1:12" s="71" customFormat="1" ht="12.75" customHeight="1" x14ac:dyDescent="0.2">
      <c r="A77" s="81"/>
      <c r="B77" s="82" t="s">
        <v>107</v>
      </c>
      <c r="C77" s="83" t="s">
        <v>181</v>
      </c>
      <c r="D77" s="12" t="s">
        <v>182</v>
      </c>
      <c r="E77" s="85"/>
      <c r="F77" s="84" t="s">
        <v>109</v>
      </c>
      <c r="G77" s="86">
        <f>I77*(1-J77)</f>
        <v>24.24</v>
      </c>
      <c r="H77" s="105">
        <f>E77*G77</f>
        <v>0</v>
      </c>
      <c r="I77" s="86">
        <v>24.24</v>
      </c>
      <c r="J77" s="87">
        <f t="shared" si="8"/>
        <v>0</v>
      </c>
      <c r="K77" s="88">
        <v>4.8099999999999996</v>
      </c>
      <c r="L77" s="89">
        <f>E77*K77</f>
        <v>0</v>
      </c>
    </row>
    <row r="78" spans="1:12" ht="12.75" customHeight="1" x14ac:dyDescent="0.25">
      <c r="H78" s="107"/>
      <c r="I78" s="109"/>
    </row>
    <row r="79" spans="1:12" ht="12.75" customHeight="1" x14ac:dyDescent="0.25">
      <c r="D79" s="18" t="s">
        <v>62</v>
      </c>
      <c r="H79" s="107"/>
      <c r="I79" s="109"/>
    </row>
    <row r="80" spans="1:12" s="71" customFormat="1" ht="12.75" customHeight="1" x14ac:dyDescent="0.2">
      <c r="A80" s="81"/>
      <c r="B80" s="82" t="s">
        <v>107</v>
      </c>
      <c r="C80" s="83" t="s">
        <v>183</v>
      </c>
      <c r="D80" s="12" t="s">
        <v>184</v>
      </c>
      <c r="E80" s="85"/>
      <c r="F80" s="84" t="s">
        <v>109</v>
      </c>
      <c r="G80" s="86">
        <f t="shared" ref="G80:G81" si="9">I80*(1-J80)</f>
        <v>35.56</v>
      </c>
      <c r="H80" s="105">
        <f t="shared" ref="H80:H81" si="10">E80*G80</f>
        <v>0</v>
      </c>
      <c r="I80" s="86">
        <v>35.56</v>
      </c>
      <c r="J80" s="87">
        <f t="shared" ref="J80:J82" si="11">G$16/100</f>
        <v>0</v>
      </c>
      <c r="K80" s="88">
        <v>4.74</v>
      </c>
      <c r="L80" s="89">
        <f t="shared" ref="L80:L81" si="12">E80*K80</f>
        <v>0</v>
      </c>
    </row>
    <row r="81" spans="1:12" s="71" customFormat="1" ht="12.75" customHeight="1" x14ac:dyDescent="0.2">
      <c r="A81" s="81"/>
      <c r="B81" s="82" t="s">
        <v>107</v>
      </c>
      <c r="C81" s="83" t="s">
        <v>185</v>
      </c>
      <c r="D81" s="12" t="s">
        <v>186</v>
      </c>
      <c r="E81" s="85"/>
      <c r="F81" s="84" t="s">
        <v>109</v>
      </c>
      <c r="G81" s="86">
        <f t="shared" si="9"/>
        <v>39.96</v>
      </c>
      <c r="H81" s="105">
        <f t="shared" si="10"/>
        <v>0</v>
      </c>
      <c r="I81" s="86">
        <v>39.96</v>
      </c>
      <c r="J81" s="87">
        <f t="shared" si="11"/>
        <v>0</v>
      </c>
      <c r="K81" s="88">
        <v>5.8</v>
      </c>
      <c r="L81" s="89">
        <f t="shared" si="12"/>
        <v>0</v>
      </c>
    </row>
    <row r="82" spans="1:12" s="71" customFormat="1" ht="12.75" customHeight="1" x14ac:dyDescent="0.2">
      <c r="A82" s="81"/>
      <c r="B82" s="82" t="s">
        <v>107</v>
      </c>
      <c r="C82" s="83" t="s">
        <v>187</v>
      </c>
      <c r="D82" s="12" t="s">
        <v>188</v>
      </c>
      <c r="E82" s="85"/>
      <c r="F82" s="84" t="s">
        <v>109</v>
      </c>
      <c r="G82" s="86">
        <f>I82*(1-J82)</f>
        <v>57.2</v>
      </c>
      <c r="H82" s="105">
        <f>E82*G82</f>
        <v>0</v>
      </c>
      <c r="I82" s="86">
        <v>57.2</v>
      </c>
      <c r="J82" s="87">
        <f t="shared" si="11"/>
        <v>0</v>
      </c>
      <c r="K82" s="88">
        <v>7.91</v>
      </c>
      <c r="L82" s="89">
        <f>E82*K82</f>
        <v>0</v>
      </c>
    </row>
    <row r="83" spans="1:12" ht="12.75" customHeight="1" x14ac:dyDescent="0.25">
      <c r="H83" s="107"/>
      <c r="I83" s="109"/>
    </row>
    <row r="84" spans="1:12" ht="12.75" customHeight="1" x14ac:dyDescent="0.25">
      <c r="D84" s="18" t="s">
        <v>63</v>
      </c>
      <c r="H84" s="107"/>
      <c r="I84" s="109"/>
    </row>
    <row r="85" spans="1:12" s="71" customFormat="1" ht="12.75" customHeight="1" x14ac:dyDescent="0.25">
      <c r="A85" s="93"/>
      <c r="B85" s="82" t="s">
        <v>107</v>
      </c>
      <c r="C85" s="83" t="s">
        <v>189</v>
      </c>
      <c r="D85" s="12" t="s">
        <v>190</v>
      </c>
      <c r="E85" s="85"/>
      <c r="F85" s="84" t="s">
        <v>109</v>
      </c>
      <c r="G85" s="86">
        <f t="shared" ref="G85:G91" si="13">I85*(1-J85)</f>
        <v>2.44</v>
      </c>
      <c r="H85" s="105">
        <f t="shared" ref="H85:H91" si="14">E85*G85</f>
        <v>0</v>
      </c>
      <c r="I85" s="86">
        <v>2.44</v>
      </c>
      <c r="J85" s="87">
        <f t="shared" ref="J85:J91" si="15">G$16/100</f>
        <v>0</v>
      </c>
      <c r="K85" s="88">
        <v>0.33</v>
      </c>
      <c r="L85" s="89">
        <f t="shared" ref="L85:L91" si="16">E85*K85</f>
        <v>0</v>
      </c>
    </row>
    <row r="86" spans="1:12" s="71" customFormat="1" ht="12.75" customHeight="1" x14ac:dyDescent="0.25">
      <c r="A86" s="93"/>
      <c r="B86" s="82" t="s">
        <v>107</v>
      </c>
      <c r="C86" s="83" t="s">
        <v>191</v>
      </c>
      <c r="D86" s="12" t="s">
        <v>192</v>
      </c>
      <c r="E86" s="85"/>
      <c r="F86" s="84" t="s">
        <v>109</v>
      </c>
      <c r="G86" s="86">
        <f t="shared" si="13"/>
        <v>3.16</v>
      </c>
      <c r="H86" s="105">
        <f t="shared" si="14"/>
        <v>0</v>
      </c>
      <c r="I86" s="86">
        <v>3.16</v>
      </c>
      <c r="J86" s="87">
        <f t="shared" si="15"/>
        <v>0</v>
      </c>
      <c r="K86" s="88">
        <v>0.55000000000000004</v>
      </c>
      <c r="L86" s="89">
        <f t="shared" si="16"/>
        <v>0</v>
      </c>
    </row>
    <row r="87" spans="1:12" s="71" customFormat="1" ht="12.75" customHeight="1" x14ac:dyDescent="0.25">
      <c r="A87" s="93"/>
      <c r="B87" s="82" t="s">
        <v>107</v>
      </c>
      <c r="C87" s="83" t="s">
        <v>193</v>
      </c>
      <c r="D87" s="12" t="s">
        <v>194</v>
      </c>
      <c r="E87" s="85"/>
      <c r="F87" s="84" t="s">
        <v>109</v>
      </c>
      <c r="G87" s="86">
        <f t="shared" si="13"/>
        <v>4.12</v>
      </c>
      <c r="H87" s="105">
        <f t="shared" si="14"/>
        <v>0</v>
      </c>
      <c r="I87" s="86">
        <v>4.12</v>
      </c>
      <c r="J87" s="87">
        <f t="shared" si="15"/>
        <v>0</v>
      </c>
      <c r="K87" s="88">
        <v>0.76</v>
      </c>
      <c r="L87" s="89">
        <f t="shared" si="16"/>
        <v>0</v>
      </c>
    </row>
    <row r="88" spans="1:12" s="71" customFormat="1" ht="12.75" customHeight="1" x14ac:dyDescent="0.25">
      <c r="A88" s="93"/>
      <c r="B88" s="82" t="s">
        <v>107</v>
      </c>
      <c r="C88" s="83" t="s">
        <v>195</v>
      </c>
      <c r="D88" s="12" t="s">
        <v>196</v>
      </c>
      <c r="E88" s="85"/>
      <c r="F88" s="84" t="s">
        <v>109</v>
      </c>
      <c r="G88" s="86">
        <f t="shared" si="13"/>
        <v>5.04</v>
      </c>
      <c r="H88" s="105">
        <f t="shared" si="14"/>
        <v>0</v>
      </c>
      <c r="I88" s="86">
        <v>5.04</v>
      </c>
      <c r="J88" s="87">
        <f t="shared" si="15"/>
        <v>0</v>
      </c>
      <c r="K88" s="88">
        <v>0.98</v>
      </c>
      <c r="L88" s="89">
        <f t="shared" si="16"/>
        <v>0</v>
      </c>
    </row>
    <row r="89" spans="1:12" s="71" customFormat="1" ht="12.75" customHeight="1" x14ac:dyDescent="0.25">
      <c r="A89" s="93"/>
      <c r="B89" s="82" t="s">
        <v>107</v>
      </c>
      <c r="C89" s="83" t="s">
        <v>197</v>
      </c>
      <c r="D89" s="12" t="s">
        <v>198</v>
      </c>
      <c r="E89" s="85"/>
      <c r="F89" s="84" t="s">
        <v>109</v>
      </c>
      <c r="G89" s="86">
        <f t="shared" si="13"/>
        <v>7.6</v>
      </c>
      <c r="H89" s="105">
        <f t="shared" si="14"/>
        <v>0</v>
      </c>
      <c r="I89" s="86">
        <v>7.6</v>
      </c>
      <c r="J89" s="87">
        <f t="shared" si="15"/>
        <v>0</v>
      </c>
      <c r="K89" s="88">
        <v>1.54</v>
      </c>
      <c r="L89" s="89">
        <f t="shared" si="16"/>
        <v>0</v>
      </c>
    </row>
    <row r="90" spans="1:12" s="71" customFormat="1" ht="12.75" customHeight="1" x14ac:dyDescent="0.25">
      <c r="A90" s="93"/>
      <c r="B90" s="82" t="s">
        <v>107</v>
      </c>
      <c r="C90" s="83" t="s">
        <v>199</v>
      </c>
      <c r="D90" s="12" t="s">
        <v>200</v>
      </c>
      <c r="E90" s="85"/>
      <c r="F90" s="84" t="s">
        <v>109</v>
      </c>
      <c r="G90" s="86">
        <f t="shared" si="13"/>
        <v>11.52</v>
      </c>
      <c r="H90" s="105">
        <f t="shared" si="14"/>
        <v>0</v>
      </c>
      <c r="I90" s="86">
        <v>11.52</v>
      </c>
      <c r="J90" s="87">
        <f t="shared" si="15"/>
        <v>0</v>
      </c>
      <c r="K90" s="88">
        <v>2.1800000000000002</v>
      </c>
      <c r="L90" s="89">
        <f t="shared" si="16"/>
        <v>0</v>
      </c>
    </row>
    <row r="91" spans="1:12" s="71" customFormat="1" ht="12.75" customHeight="1" x14ac:dyDescent="0.25">
      <c r="A91" s="93"/>
      <c r="B91" s="82" t="s">
        <v>107</v>
      </c>
      <c r="C91" s="83" t="s">
        <v>201</v>
      </c>
      <c r="D91" s="12" t="s">
        <v>202</v>
      </c>
      <c r="E91" s="85"/>
      <c r="F91" s="84" t="s">
        <v>109</v>
      </c>
      <c r="G91" s="86">
        <f t="shared" si="13"/>
        <v>16.079999999999998</v>
      </c>
      <c r="H91" s="105">
        <f t="shared" si="14"/>
        <v>0</v>
      </c>
      <c r="I91" s="86">
        <v>16.079999999999998</v>
      </c>
      <c r="J91" s="87">
        <f t="shared" si="15"/>
        <v>0</v>
      </c>
      <c r="K91" s="88">
        <v>3.33</v>
      </c>
      <c r="L91" s="89">
        <f t="shared" si="16"/>
        <v>0</v>
      </c>
    </row>
    <row r="92" spans="1:12" ht="12.75" customHeight="1" x14ac:dyDescent="0.25">
      <c r="H92" s="107"/>
      <c r="I92" s="109"/>
    </row>
    <row r="93" spans="1:12" ht="12.75" customHeight="1" x14ac:dyDescent="0.25">
      <c r="D93" s="18" t="s">
        <v>64</v>
      </c>
      <c r="H93" s="107"/>
      <c r="I93" s="109"/>
    </row>
    <row r="94" spans="1:12" s="71" customFormat="1" ht="12.75" customHeight="1" x14ac:dyDescent="0.2">
      <c r="A94" s="81"/>
      <c r="B94" s="82" t="s">
        <v>107</v>
      </c>
      <c r="C94" s="83" t="s">
        <v>203</v>
      </c>
      <c r="D94" s="12" t="s">
        <v>204</v>
      </c>
      <c r="E94" s="85"/>
      <c r="F94" s="84" t="s">
        <v>109</v>
      </c>
      <c r="G94" s="86">
        <f>I94*(1-J94)</f>
        <v>2.3199999999999998</v>
      </c>
      <c r="H94" s="105">
        <f>E94*G94</f>
        <v>0</v>
      </c>
      <c r="I94" s="86">
        <v>2.3199999999999998</v>
      </c>
      <c r="J94" s="87">
        <f t="shared" ref="J94:J96" si="17">G$16/100</f>
        <v>0</v>
      </c>
      <c r="K94" s="88">
        <v>0.28999999999999998</v>
      </c>
      <c r="L94" s="89">
        <f>E94*K94</f>
        <v>0</v>
      </c>
    </row>
    <row r="95" spans="1:12" s="71" customFormat="1" ht="12.75" customHeight="1" x14ac:dyDescent="0.2">
      <c r="A95" s="81"/>
      <c r="B95" s="82" t="s">
        <v>107</v>
      </c>
      <c r="C95" s="83" t="s">
        <v>205</v>
      </c>
      <c r="D95" s="12" t="s">
        <v>206</v>
      </c>
      <c r="E95" s="85"/>
      <c r="F95" s="84" t="s">
        <v>109</v>
      </c>
      <c r="G95" s="86">
        <f t="shared" ref="G95:G96" si="18">I95*(1-J95)</f>
        <v>2.52</v>
      </c>
      <c r="H95" s="105">
        <f t="shared" ref="H95:H96" si="19">E95*G95</f>
        <v>0</v>
      </c>
      <c r="I95" s="86">
        <v>2.52</v>
      </c>
      <c r="J95" s="87">
        <f t="shared" si="17"/>
        <v>0</v>
      </c>
      <c r="K95" s="88">
        <v>0.34</v>
      </c>
      <c r="L95" s="89">
        <f t="shared" ref="L95:L96" si="20">E95*K95</f>
        <v>0</v>
      </c>
    </row>
    <row r="96" spans="1:12" s="71" customFormat="1" ht="12.75" customHeight="1" x14ac:dyDescent="0.2">
      <c r="A96" s="81"/>
      <c r="B96" s="82" t="s">
        <v>107</v>
      </c>
      <c r="C96" s="83" t="s">
        <v>207</v>
      </c>
      <c r="D96" s="12" t="s">
        <v>208</v>
      </c>
      <c r="E96" s="85"/>
      <c r="F96" s="84" t="s">
        <v>109</v>
      </c>
      <c r="G96" s="86">
        <f t="shared" si="18"/>
        <v>4.26</v>
      </c>
      <c r="H96" s="105">
        <f t="shared" si="19"/>
        <v>0</v>
      </c>
      <c r="I96" s="86">
        <v>4.26</v>
      </c>
      <c r="J96" s="87">
        <f t="shared" si="17"/>
        <v>0</v>
      </c>
      <c r="K96" s="88">
        <v>0.65</v>
      </c>
      <c r="L96" s="89">
        <f t="shared" si="20"/>
        <v>0</v>
      </c>
    </row>
    <row r="97" spans="1:12" ht="12.75" customHeight="1" x14ac:dyDescent="0.25">
      <c r="D97" s="56"/>
      <c r="H97" s="107"/>
      <c r="I97" s="109"/>
    </row>
    <row r="98" spans="1:12" ht="12.75" customHeight="1" x14ac:dyDescent="0.25">
      <c r="D98" s="18" t="s">
        <v>67</v>
      </c>
      <c r="H98" s="107"/>
      <c r="I98" s="109"/>
    </row>
    <row r="99" spans="1:12" s="71" customFormat="1" ht="12.75" customHeight="1" x14ac:dyDescent="0.25">
      <c r="A99" s="2"/>
      <c r="B99" s="82" t="s">
        <v>107</v>
      </c>
      <c r="C99" s="94" t="s">
        <v>209</v>
      </c>
      <c r="D99" s="12" t="s">
        <v>211</v>
      </c>
      <c r="E99" s="85"/>
      <c r="F99" s="84" t="s">
        <v>210</v>
      </c>
      <c r="G99" s="86">
        <f t="shared" ref="G99:G100" si="21">I99*(1-J99)</f>
        <v>12.72</v>
      </c>
      <c r="H99" s="105">
        <f t="shared" ref="H99:H100" si="22">E99*G99</f>
        <v>0</v>
      </c>
      <c r="I99" s="86">
        <v>12.72</v>
      </c>
      <c r="J99" s="87">
        <f>G$16/100</f>
        <v>0</v>
      </c>
      <c r="K99" s="88">
        <v>0.77</v>
      </c>
      <c r="L99" s="89">
        <f t="shared" ref="L99:L100" si="23">E99*K99</f>
        <v>0</v>
      </c>
    </row>
    <row r="100" spans="1:12" s="71" customFormat="1" ht="12.75" customHeight="1" x14ac:dyDescent="0.25">
      <c r="A100" s="2"/>
      <c r="B100" s="82" t="s">
        <v>107</v>
      </c>
      <c r="C100" s="95" t="s">
        <v>212</v>
      </c>
      <c r="D100" s="12" t="s">
        <v>213</v>
      </c>
      <c r="E100" s="85"/>
      <c r="F100" s="84" t="s">
        <v>210</v>
      </c>
      <c r="G100" s="86">
        <f t="shared" si="21"/>
        <v>1.72</v>
      </c>
      <c r="H100" s="105">
        <f t="shared" si="22"/>
        <v>0</v>
      </c>
      <c r="I100" s="86">
        <v>1.72</v>
      </c>
      <c r="J100" s="87">
        <f t="shared" ref="J100:J114" si="24">G$16/100</f>
        <v>0</v>
      </c>
      <c r="K100" s="88">
        <v>0.152</v>
      </c>
      <c r="L100" s="89">
        <f t="shared" si="23"/>
        <v>0</v>
      </c>
    </row>
    <row r="101" spans="1:12" s="71" customFormat="1" ht="12.75" customHeight="1" x14ac:dyDescent="0.2">
      <c r="A101" s="81"/>
      <c r="B101" s="82" t="s">
        <v>107</v>
      </c>
      <c r="C101" s="83" t="s">
        <v>214</v>
      </c>
      <c r="D101" s="12" t="s">
        <v>216</v>
      </c>
      <c r="E101" s="85"/>
      <c r="F101" s="84" t="s">
        <v>215</v>
      </c>
      <c r="G101" s="86">
        <f>I101*(1-J101)</f>
        <v>1.5</v>
      </c>
      <c r="H101" s="105">
        <f>E101*G101</f>
        <v>0</v>
      </c>
      <c r="I101" s="86">
        <v>1.5</v>
      </c>
      <c r="J101" s="87">
        <f t="shared" si="24"/>
        <v>0</v>
      </c>
      <c r="K101" s="88">
        <v>0.04</v>
      </c>
      <c r="L101" s="89">
        <f>E101*K101</f>
        <v>0</v>
      </c>
    </row>
    <row r="102" spans="1:12" s="71" customFormat="1" ht="12.75" customHeight="1" x14ac:dyDescent="0.2">
      <c r="A102" s="81"/>
      <c r="B102" s="82" t="s">
        <v>107</v>
      </c>
      <c r="C102" s="83" t="s">
        <v>217</v>
      </c>
      <c r="D102" s="12" t="s">
        <v>218</v>
      </c>
      <c r="E102" s="85"/>
      <c r="F102" s="84" t="s">
        <v>215</v>
      </c>
      <c r="G102" s="86">
        <f>I102*(1-J102)</f>
        <v>1.24</v>
      </c>
      <c r="H102" s="105">
        <f>E102*G102</f>
        <v>0</v>
      </c>
      <c r="I102" s="86">
        <v>1.24</v>
      </c>
      <c r="J102" s="87">
        <f t="shared" si="24"/>
        <v>0</v>
      </c>
      <c r="K102" s="88">
        <v>0.06</v>
      </c>
      <c r="L102" s="89">
        <f>E102*K102</f>
        <v>0</v>
      </c>
    </row>
    <row r="103" spans="1:12" s="71" customFormat="1" ht="12.75" customHeight="1" x14ac:dyDescent="0.25">
      <c r="A103" s="93"/>
      <c r="B103" s="82" t="s">
        <v>107</v>
      </c>
      <c r="C103" s="83" t="s">
        <v>219</v>
      </c>
      <c r="D103" s="12" t="s">
        <v>220</v>
      </c>
      <c r="E103" s="85"/>
      <c r="F103" s="84" t="s">
        <v>215</v>
      </c>
      <c r="G103" s="86">
        <f t="shared" ref="G103:G113" si="25">I103*(1-J103)</f>
        <v>0.48</v>
      </c>
      <c r="H103" s="105">
        <f t="shared" ref="H103:H113" si="26">E103*G103</f>
        <v>0</v>
      </c>
      <c r="I103" s="86">
        <v>0.48</v>
      </c>
      <c r="J103" s="87">
        <f t="shared" si="24"/>
        <v>0</v>
      </c>
      <c r="K103" s="88">
        <v>0.03</v>
      </c>
      <c r="L103" s="89">
        <f t="shared" ref="L103:L113" si="27">E103*K103</f>
        <v>0</v>
      </c>
    </row>
    <row r="104" spans="1:12" s="71" customFormat="1" ht="12.75" customHeight="1" x14ac:dyDescent="0.25">
      <c r="A104" s="93"/>
      <c r="B104" s="82" t="s">
        <v>107</v>
      </c>
      <c r="C104" s="83" t="s">
        <v>221</v>
      </c>
      <c r="D104" s="12" t="s">
        <v>222</v>
      </c>
      <c r="E104" s="85"/>
      <c r="F104" s="84" t="s">
        <v>215</v>
      </c>
      <c r="G104" s="86">
        <f t="shared" si="25"/>
        <v>0.84</v>
      </c>
      <c r="H104" s="105">
        <f t="shared" si="26"/>
        <v>0</v>
      </c>
      <c r="I104" s="86">
        <v>0.84</v>
      </c>
      <c r="J104" s="87">
        <f t="shared" si="24"/>
        <v>0</v>
      </c>
      <c r="K104" s="88">
        <v>0.06</v>
      </c>
      <c r="L104" s="89">
        <f t="shared" si="27"/>
        <v>0</v>
      </c>
    </row>
    <row r="105" spans="1:12" s="71" customFormat="1" ht="12.75" customHeight="1" x14ac:dyDescent="0.25">
      <c r="A105" s="93"/>
      <c r="B105" s="82" t="s">
        <v>107</v>
      </c>
      <c r="C105" s="83" t="s">
        <v>223</v>
      </c>
      <c r="D105" s="12" t="s">
        <v>224</v>
      </c>
      <c r="E105" s="85"/>
      <c r="F105" s="84" t="s">
        <v>215</v>
      </c>
      <c r="G105" s="86">
        <f>I105*(1-J105)</f>
        <v>5.8</v>
      </c>
      <c r="H105" s="105">
        <f>E105*G105</f>
        <v>0</v>
      </c>
      <c r="I105" s="86">
        <v>5.8</v>
      </c>
      <c r="J105" s="87">
        <f t="shared" si="24"/>
        <v>0</v>
      </c>
      <c r="K105" s="88">
        <v>0.1</v>
      </c>
      <c r="L105" s="89">
        <f>E105*K105</f>
        <v>0</v>
      </c>
    </row>
    <row r="106" spans="1:12" s="71" customFormat="1" ht="12.75" customHeight="1" x14ac:dyDescent="0.25">
      <c r="A106" s="93"/>
      <c r="B106" s="82" t="s">
        <v>107</v>
      </c>
      <c r="C106" s="83" t="s">
        <v>225</v>
      </c>
      <c r="D106" s="12" t="s">
        <v>226</v>
      </c>
      <c r="E106" s="85"/>
      <c r="F106" s="84" t="s">
        <v>215</v>
      </c>
      <c r="G106" s="86">
        <f t="shared" si="25"/>
        <v>4.5599999999999996</v>
      </c>
      <c r="H106" s="105">
        <f t="shared" si="26"/>
        <v>0</v>
      </c>
      <c r="I106" s="86">
        <v>4.5599999999999996</v>
      </c>
      <c r="J106" s="87">
        <f t="shared" si="24"/>
        <v>0</v>
      </c>
      <c r="K106" s="88">
        <v>0.13</v>
      </c>
      <c r="L106" s="89">
        <f t="shared" si="27"/>
        <v>0</v>
      </c>
    </row>
    <row r="107" spans="1:12" s="71" customFormat="1" ht="12.75" customHeight="1" x14ac:dyDescent="0.25">
      <c r="A107" s="93"/>
      <c r="B107" s="82" t="s">
        <v>107</v>
      </c>
      <c r="C107" s="83" t="s">
        <v>227</v>
      </c>
      <c r="D107" s="12" t="s">
        <v>228</v>
      </c>
      <c r="E107" s="85"/>
      <c r="F107" s="84" t="s">
        <v>215</v>
      </c>
      <c r="G107" s="86">
        <f t="shared" si="25"/>
        <v>6.8</v>
      </c>
      <c r="H107" s="105">
        <f t="shared" si="26"/>
        <v>0</v>
      </c>
      <c r="I107" s="86">
        <v>6.8</v>
      </c>
      <c r="J107" s="87">
        <f t="shared" si="24"/>
        <v>0</v>
      </c>
      <c r="K107" s="88">
        <v>0.16</v>
      </c>
      <c r="L107" s="89">
        <f t="shared" si="27"/>
        <v>0</v>
      </c>
    </row>
    <row r="108" spans="1:12" s="71" customFormat="1" ht="12.75" customHeight="1" x14ac:dyDescent="0.25">
      <c r="A108" s="93"/>
      <c r="B108" s="82" t="s">
        <v>107</v>
      </c>
      <c r="C108" s="83" t="s">
        <v>229</v>
      </c>
      <c r="D108" s="12" t="s">
        <v>230</v>
      </c>
      <c r="E108" s="85"/>
      <c r="F108" s="84" t="s">
        <v>215</v>
      </c>
      <c r="G108" s="86">
        <f>I108*(1-J108)</f>
        <v>3.28</v>
      </c>
      <c r="H108" s="105">
        <f>E108*G108</f>
        <v>0</v>
      </c>
      <c r="I108" s="86">
        <v>3.28</v>
      </c>
      <c r="J108" s="87">
        <f t="shared" si="24"/>
        <v>0</v>
      </c>
      <c r="K108" s="88">
        <v>0.12</v>
      </c>
      <c r="L108" s="89">
        <f>E108*K108</f>
        <v>0</v>
      </c>
    </row>
    <row r="109" spans="1:12" s="71" customFormat="1" ht="12.75" customHeight="1" x14ac:dyDescent="0.25">
      <c r="A109" s="93"/>
      <c r="B109" s="82" t="s">
        <v>107</v>
      </c>
      <c r="C109" s="83" t="s">
        <v>231</v>
      </c>
      <c r="D109" s="12" t="s">
        <v>232</v>
      </c>
      <c r="E109" s="85"/>
      <c r="F109" s="84" t="s">
        <v>215</v>
      </c>
      <c r="G109" s="86">
        <f t="shared" si="25"/>
        <v>2.48</v>
      </c>
      <c r="H109" s="105">
        <f t="shared" si="26"/>
        <v>0</v>
      </c>
      <c r="I109" s="86">
        <v>2.48</v>
      </c>
      <c r="J109" s="87">
        <f t="shared" si="24"/>
        <v>0</v>
      </c>
      <c r="K109" s="88">
        <v>0.08</v>
      </c>
      <c r="L109" s="89">
        <f t="shared" si="27"/>
        <v>0</v>
      </c>
    </row>
    <row r="110" spans="1:12" s="71" customFormat="1" ht="12.75" customHeight="1" x14ac:dyDescent="0.25">
      <c r="A110" s="93"/>
      <c r="B110" s="82" t="s">
        <v>107</v>
      </c>
      <c r="C110" s="83" t="s">
        <v>233</v>
      </c>
      <c r="D110" s="12" t="s">
        <v>234</v>
      </c>
      <c r="E110" s="85"/>
      <c r="F110" s="84" t="s">
        <v>215</v>
      </c>
      <c r="G110" s="86">
        <f t="shared" si="25"/>
        <v>3.6</v>
      </c>
      <c r="H110" s="105">
        <f t="shared" si="26"/>
        <v>0</v>
      </c>
      <c r="I110" s="86">
        <v>3.6</v>
      </c>
      <c r="J110" s="87">
        <f t="shared" si="24"/>
        <v>0</v>
      </c>
      <c r="K110" s="88">
        <v>0.15</v>
      </c>
      <c r="L110" s="89">
        <f t="shared" si="27"/>
        <v>0</v>
      </c>
    </row>
    <row r="111" spans="1:12" s="71" customFormat="1" ht="12.75" customHeight="1" x14ac:dyDescent="0.25">
      <c r="A111" s="93"/>
      <c r="B111" s="82" t="s">
        <v>107</v>
      </c>
      <c r="C111" s="83" t="s">
        <v>235</v>
      </c>
      <c r="D111" s="12" t="s">
        <v>236</v>
      </c>
      <c r="E111" s="85"/>
      <c r="F111" s="84" t="s">
        <v>215</v>
      </c>
      <c r="G111" s="86">
        <f t="shared" si="25"/>
        <v>4.78</v>
      </c>
      <c r="H111" s="105">
        <f t="shared" si="26"/>
        <v>0</v>
      </c>
      <c r="I111" s="86">
        <v>4.78</v>
      </c>
      <c r="J111" s="87">
        <f t="shared" si="24"/>
        <v>0</v>
      </c>
      <c r="K111" s="88">
        <v>0.14000000000000001</v>
      </c>
      <c r="L111" s="89">
        <f t="shared" si="27"/>
        <v>0</v>
      </c>
    </row>
    <row r="112" spans="1:12" s="71" customFormat="1" ht="12.75" customHeight="1" x14ac:dyDescent="0.25">
      <c r="A112" s="93"/>
      <c r="B112" s="82" t="s">
        <v>107</v>
      </c>
      <c r="C112" s="83" t="s">
        <v>237</v>
      </c>
      <c r="D112" s="12" t="s">
        <v>238</v>
      </c>
      <c r="E112" s="85"/>
      <c r="F112" s="84" t="s">
        <v>215</v>
      </c>
      <c r="G112" s="86">
        <f t="shared" si="25"/>
        <v>5.54</v>
      </c>
      <c r="H112" s="105">
        <f t="shared" si="26"/>
        <v>0</v>
      </c>
      <c r="I112" s="86">
        <v>5.54</v>
      </c>
      <c r="J112" s="87">
        <f t="shared" si="24"/>
        <v>0</v>
      </c>
      <c r="K112" s="88">
        <v>0.2</v>
      </c>
      <c r="L112" s="89">
        <f t="shared" si="27"/>
        <v>0</v>
      </c>
    </row>
    <row r="113" spans="1:12" s="71" customFormat="1" ht="12.75" customHeight="1" x14ac:dyDescent="0.25">
      <c r="A113" s="93"/>
      <c r="B113" s="82" t="s">
        <v>107</v>
      </c>
      <c r="C113" s="83" t="s">
        <v>239</v>
      </c>
      <c r="D113" s="12" t="s">
        <v>240</v>
      </c>
      <c r="E113" s="85"/>
      <c r="F113" s="84" t="s">
        <v>215</v>
      </c>
      <c r="G113" s="86">
        <f t="shared" si="25"/>
        <v>10.56</v>
      </c>
      <c r="H113" s="105">
        <f t="shared" si="26"/>
        <v>0</v>
      </c>
      <c r="I113" s="86">
        <v>10.56</v>
      </c>
      <c r="J113" s="87">
        <f t="shared" si="24"/>
        <v>0</v>
      </c>
      <c r="K113" s="88">
        <v>0.04</v>
      </c>
      <c r="L113" s="89">
        <f t="shared" si="27"/>
        <v>0</v>
      </c>
    </row>
    <row r="114" spans="1:12" s="71" customFormat="1" ht="12.75" customHeight="1" x14ac:dyDescent="0.25">
      <c r="A114" s="93"/>
      <c r="B114" s="82" t="s">
        <v>107</v>
      </c>
      <c r="C114" s="83" t="s">
        <v>241</v>
      </c>
      <c r="D114" s="12" t="s">
        <v>242</v>
      </c>
      <c r="E114" s="85"/>
      <c r="F114" s="84" t="s">
        <v>215</v>
      </c>
      <c r="G114" s="86">
        <f>I114*(1-J114)</f>
        <v>12.2</v>
      </c>
      <c r="H114" s="105">
        <f>E114*G114</f>
        <v>0</v>
      </c>
      <c r="I114" s="86">
        <v>12.2</v>
      </c>
      <c r="J114" s="87">
        <f t="shared" si="24"/>
        <v>0</v>
      </c>
      <c r="K114" s="88">
        <v>0.08</v>
      </c>
      <c r="L114" s="89">
        <f>E114*K114</f>
        <v>0</v>
      </c>
    </row>
    <row r="115" spans="1:12" ht="12.75" customHeight="1" x14ac:dyDescent="0.25">
      <c r="D115" s="56"/>
      <c r="H115" s="107"/>
      <c r="I115" s="109"/>
    </row>
    <row r="116" spans="1:12" ht="12.75" customHeight="1" x14ac:dyDescent="0.25">
      <c r="D116" s="18" t="s">
        <v>65</v>
      </c>
      <c r="H116" s="107"/>
      <c r="I116" s="109"/>
    </row>
    <row r="117" spans="1:12" s="71" customFormat="1" ht="12.75" customHeight="1" x14ac:dyDescent="0.25">
      <c r="A117" s="93"/>
      <c r="B117" s="82" t="s">
        <v>107</v>
      </c>
      <c r="C117" s="83" t="s">
        <v>243</v>
      </c>
      <c r="D117" s="12" t="s">
        <v>244</v>
      </c>
      <c r="E117" s="85"/>
      <c r="F117" s="84" t="s">
        <v>215</v>
      </c>
      <c r="G117" s="86">
        <f t="shared" ref="G117:G136" si="28">I117*(1-J117)</f>
        <v>14.04</v>
      </c>
      <c r="H117" s="105">
        <f t="shared" ref="H117:H136" si="29">E117*G117</f>
        <v>0</v>
      </c>
      <c r="I117" s="86">
        <v>14.04</v>
      </c>
      <c r="J117" s="87">
        <f t="shared" ref="J117:J136" si="30">G$16/100</f>
        <v>0</v>
      </c>
      <c r="K117" s="88">
        <v>0.59</v>
      </c>
      <c r="L117" s="89">
        <f t="shared" ref="L117:L136" si="31">E117*K117</f>
        <v>0</v>
      </c>
    </row>
    <row r="118" spans="1:12" s="71" customFormat="1" ht="12.75" customHeight="1" x14ac:dyDescent="0.25">
      <c r="A118" s="93"/>
      <c r="B118" s="82" t="s">
        <v>107</v>
      </c>
      <c r="C118" s="83" t="s">
        <v>245</v>
      </c>
      <c r="D118" s="12" t="s">
        <v>246</v>
      </c>
      <c r="E118" s="85"/>
      <c r="F118" s="84" t="s">
        <v>215</v>
      </c>
      <c r="G118" s="86">
        <f t="shared" si="28"/>
        <v>15.88</v>
      </c>
      <c r="H118" s="105">
        <f t="shared" si="29"/>
        <v>0</v>
      </c>
      <c r="I118" s="86">
        <v>15.88</v>
      </c>
      <c r="J118" s="87">
        <f t="shared" si="30"/>
        <v>0</v>
      </c>
      <c r="K118" s="88">
        <v>0.75</v>
      </c>
      <c r="L118" s="89">
        <f t="shared" si="31"/>
        <v>0</v>
      </c>
    </row>
    <row r="119" spans="1:12" s="71" customFormat="1" ht="12.75" customHeight="1" x14ac:dyDescent="0.25">
      <c r="A119" s="93"/>
      <c r="B119" s="82" t="s">
        <v>107</v>
      </c>
      <c r="C119" s="83" t="s">
        <v>247</v>
      </c>
      <c r="D119" s="12" t="s">
        <v>248</v>
      </c>
      <c r="E119" s="85"/>
      <c r="F119" s="84" t="s">
        <v>215</v>
      </c>
      <c r="G119" s="86">
        <f t="shared" si="28"/>
        <v>18.600000000000001</v>
      </c>
      <c r="H119" s="105">
        <f t="shared" si="29"/>
        <v>0</v>
      </c>
      <c r="I119" s="86">
        <v>18.600000000000001</v>
      </c>
      <c r="J119" s="87">
        <f t="shared" si="30"/>
        <v>0</v>
      </c>
      <c r="K119" s="88">
        <v>1</v>
      </c>
      <c r="L119" s="89">
        <f t="shared" si="31"/>
        <v>0</v>
      </c>
    </row>
    <row r="120" spans="1:12" s="71" customFormat="1" ht="12.75" customHeight="1" x14ac:dyDescent="0.25">
      <c r="A120" s="93"/>
      <c r="B120" s="82" t="s">
        <v>107</v>
      </c>
      <c r="C120" s="83" t="s">
        <v>249</v>
      </c>
      <c r="D120" s="12" t="s">
        <v>250</v>
      </c>
      <c r="E120" s="85"/>
      <c r="F120" s="84" t="s">
        <v>215</v>
      </c>
      <c r="G120" s="86">
        <f t="shared" si="28"/>
        <v>24.32</v>
      </c>
      <c r="H120" s="105">
        <f t="shared" si="29"/>
        <v>0</v>
      </c>
      <c r="I120" s="86">
        <v>24.32</v>
      </c>
      <c r="J120" s="87">
        <f t="shared" si="30"/>
        <v>0</v>
      </c>
      <c r="K120" s="88">
        <v>1.61</v>
      </c>
      <c r="L120" s="89">
        <f t="shared" si="31"/>
        <v>0</v>
      </c>
    </row>
    <row r="121" spans="1:12" s="71" customFormat="1" ht="6.95" customHeight="1" x14ac:dyDescent="0.25">
      <c r="A121" s="93"/>
      <c r="B121" s="82"/>
      <c r="C121" s="90"/>
      <c r="D121" s="12"/>
      <c r="E121" s="91"/>
      <c r="F121" s="84"/>
      <c r="G121" s="86"/>
      <c r="H121" s="106"/>
      <c r="I121" s="86"/>
      <c r="J121" s="92"/>
      <c r="K121" s="88"/>
      <c r="L121" s="89"/>
    </row>
    <row r="122" spans="1:12" s="71" customFormat="1" ht="12.75" customHeight="1" x14ac:dyDescent="0.25">
      <c r="A122" s="93"/>
      <c r="B122" s="82" t="s">
        <v>107</v>
      </c>
      <c r="C122" s="83" t="s">
        <v>251</v>
      </c>
      <c r="D122" s="12" t="s">
        <v>252</v>
      </c>
      <c r="E122" s="85"/>
      <c r="F122" s="84" t="s">
        <v>215</v>
      </c>
      <c r="G122" s="86">
        <f t="shared" si="28"/>
        <v>9.56</v>
      </c>
      <c r="H122" s="105">
        <f t="shared" si="29"/>
        <v>0</v>
      </c>
      <c r="I122" s="86">
        <v>9.56</v>
      </c>
      <c r="J122" s="87">
        <f t="shared" si="30"/>
        <v>0</v>
      </c>
      <c r="K122" s="88">
        <v>0.26</v>
      </c>
      <c r="L122" s="89">
        <f t="shared" si="31"/>
        <v>0</v>
      </c>
    </row>
    <row r="123" spans="1:12" s="71" customFormat="1" ht="6.95" customHeight="1" x14ac:dyDescent="0.25">
      <c r="A123" s="93"/>
      <c r="B123" s="82"/>
      <c r="C123" s="90"/>
      <c r="D123" s="12"/>
      <c r="E123" s="91"/>
      <c r="F123" s="84"/>
      <c r="G123" s="86"/>
      <c r="H123" s="106"/>
      <c r="I123" s="86"/>
      <c r="J123" s="92"/>
      <c r="K123" s="88"/>
      <c r="L123" s="89"/>
    </row>
    <row r="124" spans="1:12" s="71" customFormat="1" ht="12.75" customHeight="1" x14ac:dyDescent="0.25">
      <c r="A124" s="93"/>
      <c r="B124" s="82" t="s">
        <v>107</v>
      </c>
      <c r="C124" s="83" t="s">
        <v>253</v>
      </c>
      <c r="D124" s="12" t="s">
        <v>254</v>
      </c>
      <c r="E124" s="85"/>
      <c r="F124" s="84" t="s">
        <v>215</v>
      </c>
      <c r="G124" s="86">
        <f t="shared" si="28"/>
        <v>13.88</v>
      </c>
      <c r="H124" s="105">
        <f t="shared" si="29"/>
        <v>0</v>
      </c>
      <c r="I124" s="86">
        <v>13.88</v>
      </c>
      <c r="J124" s="87">
        <f t="shared" si="30"/>
        <v>0</v>
      </c>
      <c r="K124" s="88">
        <v>0.7</v>
      </c>
      <c r="L124" s="89">
        <f t="shared" si="31"/>
        <v>0</v>
      </c>
    </row>
    <row r="125" spans="1:12" s="71" customFormat="1" ht="12.75" customHeight="1" x14ac:dyDescent="0.25">
      <c r="A125" s="93"/>
      <c r="B125" s="82" t="s">
        <v>107</v>
      </c>
      <c r="C125" s="83" t="s">
        <v>255</v>
      </c>
      <c r="D125" s="12" t="s">
        <v>256</v>
      </c>
      <c r="E125" s="85"/>
      <c r="F125" s="84" t="s">
        <v>215</v>
      </c>
      <c r="G125" s="86">
        <f t="shared" si="28"/>
        <v>17.68</v>
      </c>
      <c r="H125" s="105">
        <f t="shared" si="29"/>
        <v>0</v>
      </c>
      <c r="I125" s="86">
        <v>17.68</v>
      </c>
      <c r="J125" s="87">
        <f t="shared" si="30"/>
        <v>0</v>
      </c>
      <c r="K125" s="88">
        <v>0.88</v>
      </c>
      <c r="L125" s="89">
        <f t="shared" si="31"/>
        <v>0</v>
      </c>
    </row>
    <row r="126" spans="1:12" s="71" customFormat="1" ht="12.75" customHeight="1" x14ac:dyDescent="0.25">
      <c r="A126" s="93"/>
      <c r="B126" s="82" t="s">
        <v>107</v>
      </c>
      <c r="C126" s="83" t="s">
        <v>257</v>
      </c>
      <c r="D126" s="12" t="s">
        <v>258</v>
      </c>
      <c r="E126" s="85"/>
      <c r="F126" s="84" t="s">
        <v>215</v>
      </c>
      <c r="G126" s="86">
        <f t="shared" si="28"/>
        <v>20.04</v>
      </c>
      <c r="H126" s="105">
        <f t="shared" si="29"/>
        <v>0</v>
      </c>
      <c r="I126" s="86">
        <v>20.04</v>
      </c>
      <c r="J126" s="87">
        <f t="shared" si="30"/>
        <v>0</v>
      </c>
      <c r="K126" s="88">
        <v>1.1399999999999999</v>
      </c>
      <c r="L126" s="89">
        <f t="shared" si="31"/>
        <v>0</v>
      </c>
    </row>
    <row r="127" spans="1:12" s="71" customFormat="1" ht="12.75" customHeight="1" x14ac:dyDescent="0.25">
      <c r="A127" s="93"/>
      <c r="B127" s="82" t="s">
        <v>107</v>
      </c>
      <c r="C127" s="83" t="s">
        <v>259</v>
      </c>
      <c r="D127" s="12" t="s">
        <v>260</v>
      </c>
      <c r="E127" s="85"/>
      <c r="F127" s="84" t="s">
        <v>215</v>
      </c>
      <c r="G127" s="86">
        <f t="shared" si="28"/>
        <v>27.4</v>
      </c>
      <c r="H127" s="105">
        <f t="shared" si="29"/>
        <v>0</v>
      </c>
      <c r="I127" s="86">
        <v>27.4</v>
      </c>
      <c r="J127" s="87">
        <f t="shared" si="30"/>
        <v>0</v>
      </c>
      <c r="K127" s="88">
        <v>1.77</v>
      </c>
      <c r="L127" s="89">
        <f t="shared" si="31"/>
        <v>0</v>
      </c>
    </row>
    <row r="128" spans="1:12" s="71" customFormat="1" ht="12.75" customHeight="1" x14ac:dyDescent="0.25">
      <c r="A128" s="93"/>
      <c r="B128" s="82" t="s">
        <v>107</v>
      </c>
      <c r="C128" s="83" t="s">
        <v>261</v>
      </c>
      <c r="D128" s="12" t="s">
        <v>262</v>
      </c>
      <c r="E128" s="85"/>
      <c r="F128" s="84" t="s">
        <v>215</v>
      </c>
      <c r="G128" s="86">
        <f t="shared" si="28"/>
        <v>34.08</v>
      </c>
      <c r="H128" s="105">
        <f t="shared" si="29"/>
        <v>0</v>
      </c>
      <c r="I128" s="86">
        <v>34.08</v>
      </c>
      <c r="J128" s="87">
        <f t="shared" si="30"/>
        <v>0</v>
      </c>
      <c r="K128" s="88">
        <v>2.5299999999999998</v>
      </c>
      <c r="L128" s="89">
        <f t="shared" si="31"/>
        <v>0</v>
      </c>
    </row>
    <row r="129" spans="1:12" s="71" customFormat="1" ht="12.75" customHeight="1" x14ac:dyDescent="0.25">
      <c r="A129" s="93"/>
      <c r="B129" s="82" t="s">
        <v>107</v>
      </c>
      <c r="C129" s="83" t="s">
        <v>263</v>
      </c>
      <c r="D129" s="12" t="s">
        <v>264</v>
      </c>
      <c r="E129" s="85"/>
      <c r="F129" s="84" t="s">
        <v>215</v>
      </c>
      <c r="G129" s="86">
        <f t="shared" si="28"/>
        <v>43.14</v>
      </c>
      <c r="H129" s="105">
        <f t="shared" si="29"/>
        <v>0</v>
      </c>
      <c r="I129" s="86">
        <v>43.14</v>
      </c>
      <c r="J129" s="87">
        <f t="shared" si="30"/>
        <v>0</v>
      </c>
      <c r="K129" s="88">
        <v>3.42</v>
      </c>
      <c r="L129" s="89">
        <f t="shared" si="31"/>
        <v>0</v>
      </c>
    </row>
    <row r="130" spans="1:12" s="71" customFormat="1" ht="6.95" customHeight="1" x14ac:dyDescent="0.25">
      <c r="A130" s="93"/>
      <c r="B130" s="82"/>
      <c r="C130" s="90"/>
      <c r="D130" s="12"/>
      <c r="E130" s="91"/>
      <c r="F130" s="84"/>
      <c r="G130" s="86"/>
      <c r="H130" s="106"/>
      <c r="I130" s="86"/>
      <c r="J130" s="92"/>
      <c r="K130" s="88"/>
      <c r="L130" s="89"/>
    </row>
    <row r="131" spans="1:12" s="71" customFormat="1" ht="12.75" customHeight="1" x14ac:dyDescent="0.25">
      <c r="A131" s="93"/>
      <c r="B131" s="82" t="s">
        <v>107</v>
      </c>
      <c r="C131" s="83" t="s">
        <v>265</v>
      </c>
      <c r="D131" s="12" t="s">
        <v>266</v>
      </c>
      <c r="E131" s="85"/>
      <c r="F131" s="84" t="s">
        <v>215</v>
      </c>
      <c r="G131" s="86">
        <f t="shared" si="28"/>
        <v>16.48</v>
      </c>
      <c r="H131" s="105">
        <f t="shared" si="29"/>
        <v>0</v>
      </c>
      <c r="I131" s="86">
        <v>16.48</v>
      </c>
      <c r="J131" s="87">
        <f t="shared" si="30"/>
        <v>0</v>
      </c>
      <c r="K131" s="88">
        <v>1.05</v>
      </c>
      <c r="L131" s="89">
        <f t="shared" si="31"/>
        <v>0</v>
      </c>
    </row>
    <row r="132" spans="1:12" s="71" customFormat="1" ht="12.75" customHeight="1" x14ac:dyDescent="0.25">
      <c r="A132" s="93"/>
      <c r="B132" s="82" t="s">
        <v>107</v>
      </c>
      <c r="C132" s="83" t="s">
        <v>267</v>
      </c>
      <c r="D132" s="12" t="s">
        <v>268</v>
      </c>
      <c r="E132" s="85"/>
      <c r="F132" s="84" t="s">
        <v>215</v>
      </c>
      <c r="G132" s="86">
        <f t="shared" si="28"/>
        <v>19.48</v>
      </c>
      <c r="H132" s="105">
        <f t="shared" si="29"/>
        <v>0</v>
      </c>
      <c r="I132" s="86">
        <v>19.48</v>
      </c>
      <c r="J132" s="87">
        <f t="shared" si="30"/>
        <v>0</v>
      </c>
      <c r="K132" s="88">
        <v>1.33</v>
      </c>
      <c r="L132" s="89">
        <f t="shared" si="31"/>
        <v>0</v>
      </c>
    </row>
    <row r="133" spans="1:12" s="71" customFormat="1" ht="12.75" customHeight="1" x14ac:dyDescent="0.25">
      <c r="A133" s="93"/>
      <c r="B133" s="82" t="s">
        <v>107</v>
      </c>
      <c r="C133" s="83" t="s">
        <v>269</v>
      </c>
      <c r="D133" s="12" t="s">
        <v>270</v>
      </c>
      <c r="E133" s="85"/>
      <c r="F133" s="84" t="s">
        <v>215</v>
      </c>
      <c r="G133" s="86">
        <f t="shared" si="28"/>
        <v>22.44</v>
      </c>
      <c r="H133" s="105">
        <f t="shared" si="29"/>
        <v>0</v>
      </c>
      <c r="I133" s="86">
        <v>22.44</v>
      </c>
      <c r="J133" s="87">
        <f t="shared" si="30"/>
        <v>0</v>
      </c>
      <c r="K133" s="88">
        <v>1.65</v>
      </c>
      <c r="L133" s="89">
        <f t="shared" si="31"/>
        <v>0</v>
      </c>
    </row>
    <row r="134" spans="1:12" s="71" customFormat="1" ht="12.75" customHeight="1" x14ac:dyDescent="0.25">
      <c r="A134" s="93"/>
      <c r="B134" s="82" t="s">
        <v>107</v>
      </c>
      <c r="C134" s="83" t="s">
        <v>271</v>
      </c>
      <c r="D134" s="12" t="s">
        <v>272</v>
      </c>
      <c r="E134" s="85"/>
      <c r="F134" s="84" t="s">
        <v>215</v>
      </c>
      <c r="G134" s="86">
        <f t="shared" si="28"/>
        <v>30.5</v>
      </c>
      <c r="H134" s="105">
        <f t="shared" si="29"/>
        <v>0</v>
      </c>
      <c r="I134" s="86">
        <v>30.5</v>
      </c>
      <c r="J134" s="87">
        <f t="shared" si="30"/>
        <v>0</v>
      </c>
      <c r="K134" s="88">
        <v>2.42</v>
      </c>
      <c r="L134" s="89">
        <f t="shared" si="31"/>
        <v>0</v>
      </c>
    </row>
    <row r="135" spans="1:12" s="71" customFormat="1" ht="12.75" customHeight="1" x14ac:dyDescent="0.25">
      <c r="A135" s="93"/>
      <c r="B135" s="82" t="s">
        <v>107</v>
      </c>
      <c r="C135" s="83" t="s">
        <v>273</v>
      </c>
      <c r="D135" s="12" t="s">
        <v>274</v>
      </c>
      <c r="E135" s="85"/>
      <c r="F135" s="84" t="s">
        <v>215</v>
      </c>
      <c r="G135" s="86">
        <f t="shared" si="28"/>
        <v>38.299999999999997</v>
      </c>
      <c r="H135" s="105">
        <f t="shared" si="29"/>
        <v>0</v>
      </c>
      <c r="I135" s="86">
        <v>38.299999999999997</v>
      </c>
      <c r="J135" s="87">
        <f t="shared" si="30"/>
        <v>0</v>
      </c>
      <c r="K135" s="88">
        <v>3.34</v>
      </c>
      <c r="L135" s="89">
        <f t="shared" si="31"/>
        <v>0</v>
      </c>
    </row>
    <row r="136" spans="1:12" s="71" customFormat="1" ht="12.75" customHeight="1" x14ac:dyDescent="0.25">
      <c r="A136" s="93"/>
      <c r="B136" s="82" t="s">
        <v>107</v>
      </c>
      <c r="C136" s="83" t="s">
        <v>275</v>
      </c>
      <c r="D136" s="12" t="s">
        <v>276</v>
      </c>
      <c r="E136" s="85"/>
      <c r="F136" s="84" t="s">
        <v>215</v>
      </c>
      <c r="G136" s="86">
        <f t="shared" si="28"/>
        <v>48.52</v>
      </c>
      <c r="H136" s="105">
        <f t="shared" si="29"/>
        <v>0</v>
      </c>
      <c r="I136" s="86">
        <v>48.52</v>
      </c>
      <c r="J136" s="87">
        <f t="shared" si="30"/>
        <v>0</v>
      </c>
      <c r="K136" s="88">
        <v>4.41</v>
      </c>
      <c r="L136" s="89">
        <f t="shared" si="31"/>
        <v>0</v>
      </c>
    </row>
    <row r="137" spans="1:12" ht="12.75" customHeight="1" x14ac:dyDescent="0.25">
      <c r="D137" s="56"/>
      <c r="H137" s="107"/>
      <c r="I137" s="109"/>
    </row>
    <row r="138" spans="1:12" ht="12.75" customHeight="1" x14ac:dyDescent="0.25">
      <c r="D138" s="18" t="s">
        <v>66</v>
      </c>
      <c r="H138" s="107"/>
      <c r="I138" s="109"/>
    </row>
    <row r="139" spans="1:12" s="71" customFormat="1" ht="12.75" customHeight="1" x14ac:dyDescent="0.2">
      <c r="A139" s="81"/>
      <c r="B139" s="82" t="s">
        <v>107</v>
      </c>
      <c r="C139" s="83" t="s">
        <v>277</v>
      </c>
      <c r="D139" s="12" t="s">
        <v>278</v>
      </c>
      <c r="E139" s="85"/>
      <c r="F139" s="84" t="s">
        <v>215</v>
      </c>
      <c r="G139" s="86">
        <f t="shared" ref="G139:G144" si="32">I139*(1-J139)</f>
        <v>8.84</v>
      </c>
      <c r="H139" s="105">
        <f t="shared" ref="H139:H144" si="33">E139*G139</f>
        <v>0</v>
      </c>
      <c r="I139" s="86">
        <v>8.84</v>
      </c>
      <c r="J139" s="87">
        <f t="shared" ref="J139:J144" si="34">G$16/100</f>
        <v>0</v>
      </c>
      <c r="K139" s="88">
        <v>0.27</v>
      </c>
      <c r="L139" s="89">
        <f t="shared" ref="L139:L144" si="35">E139*K139</f>
        <v>0</v>
      </c>
    </row>
    <row r="140" spans="1:12" s="71" customFormat="1" ht="12.75" customHeight="1" x14ac:dyDescent="0.2">
      <c r="A140" s="81"/>
      <c r="B140" s="82" t="s">
        <v>107</v>
      </c>
      <c r="C140" s="83" t="s">
        <v>279</v>
      </c>
      <c r="D140" s="12" t="s">
        <v>280</v>
      </c>
      <c r="E140" s="85"/>
      <c r="F140" s="84" t="s">
        <v>215</v>
      </c>
      <c r="G140" s="86">
        <f t="shared" si="32"/>
        <v>10.48</v>
      </c>
      <c r="H140" s="105">
        <f t="shared" si="33"/>
        <v>0</v>
      </c>
      <c r="I140" s="86">
        <v>10.48</v>
      </c>
      <c r="J140" s="87">
        <f t="shared" si="34"/>
        <v>0</v>
      </c>
      <c r="K140" s="88">
        <v>0.41</v>
      </c>
      <c r="L140" s="89">
        <f t="shared" si="35"/>
        <v>0</v>
      </c>
    </row>
    <row r="141" spans="1:12" s="71" customFormat="1" ht="12.75" customHeight="1" x14ac:dyDescent="0.2">
      <c r="A141" s="81"/>
      <c r="B141" s="82" t="s">
        <v>107</v>
      </c>
      <c r="C141" s="83" t="s">
        <v>281</v>
      </c>
      <c r="D141" s="12" t="s">
        <v>282</v>
      </c>
      <c r="E141" s="85"/>
      <c r="F141" s="84" t="s">
        <v>215</v>
      </c>
      <c r="G141" s="86">
        <f t="shared" si="32"/>
        <v>12.04</v>
      </c>
      <c r="H141" s="105">
        <f t="shared" si="33"/>
        <v>0</v>
      </c>
      <c r="I141" s="86">
        <v>12.04</v>
      </c>
      <c r="J141" s="87">
        <f t="shared" si="34"/>
        <v>0</v>
      </c>
      <c r="K141" s="88">
        <v>0.56999999999999995</v>
      </c>
      <c r="L141" s="89">
        <f t="shared" si="35"/>
        <v>0</v>
      </c>
    </row>
    <row r="142" spans="1:12" s="71" customFormat="1" ht="12.75" customHeight="1" x14ac:dyDescent="0.2">
      <c r="A142" s="81"/>
      <c r="B142" s="82" t="s">
        <v>107</v>
      </c>
      <c r="C142" s="83" t="s">
        <v>283</v>
      </c>
      <c r="D142" s="12" t="s">
        <v>284</v>
      </c>
      <c r="E142" s="85"/>
      <c r="F142" s="84" t="s">
        <v>215</v>
      </c>
      <c r="G142" s="86">
        <f t="shared" si="32"/>
        <v>15.64</v>
      </c>
      <c r="H142" s="105">
        <f t="shared" si="33"/>
        <v>0</v>
      </c>
      <c r="I142" s="86">
        <v>15.64</v>
      </c>
      <c r="J142" s="87">
        <f t="shared" si="34"/>
        <v>0</v>
      </c>
      <c r="K142" s="88">
        <v>0.97</v>
      </c>
      <c r="L142" s="89">
        <f t="shared" si="35"/>
        <v>0</v>
      </c>
    </row>
    <row r="143" spans="1:12" s="71" customFormat="1" ht="12.75" customHeight="1" x14ac:dyDescent="0.2">
      <c r="A143" s="81"/>
      <c r="B143" s="82" t="s">
        <v>107</v>
      </c>
      <c r="C143" s="83" t="s">
        <v>285</v>
      </c>
      <c r="D143" s="12" t="s">
        <v>286</v>
      </c>
      <c r="E143" s="85"/>
      <c r="F143" s="84" t="s">
        <v>215</v>
      </c>
      <c r="G143" s="86">
        <f t="shared" si="32"/>
        <v>20.52</v>
      </c>
      <c r="H143" s="105">
        <f t="shared" si="33"/>
        <v>0</v>
      </c>
      <c r="I143" s="86">
        <v>20.52</v>
      </c>
      <c r="J143" s="87">
        <f t="shared" si="34"/>
        <v>0</v>
      </c>
      <c r="K143" s="88">
        <v>1.46</v>
      </c>
      <c r="L143" s="89">
        <f t="shared" si="35"/>
        <v>0</v>
      </c>
    </row>
    <row r="144" spans="1:12" s="71" customFormat="1" ht="12.75" customHeight="1" x14ac:dyDescent="0.2">
      <c r="A144" s="81"/>
      <c r="B144" s="82" t="s">
        <v>107</v>
      </c>
      <c r="C144" s="83" t="s">
        <v>287</v>
      </c>
      <c r="D144" s="12" t="s">
        <v>288</v>
      </c>
      <c r="E144" s="85"/>
      <c r="F144" s="84" t="s">
        <v>215</v>
      </c>
      <c r="G144" s="86">
        <f t="shared" si="32"/>
        <v>28.92</v>
      </c>
      <c r="H144" s="105">
        <f t="shared" si="33"/>
        <v>0</v>
      </c>
      <c r="I144" s="86">
        <v>28.92</v>
      </c>
      <c r="J144" s="87">
        <f t="shared" si="34"/>
        <v>0</v>
      </c>
      <c r="K144" s="88">
        <v>2.04</v>
      </c>
      <c r="L144" s="89">
        <f t="shared" si="35"/>
        <v>0</v>
      </c>
    </row>
    <row r="145" spans="1:12" ht="12.75" customHeight="1" x14ac:dyDescent="0.25">
      <c r="D145" s="72"/>
      <c r="H145" s="107"/>
      <c r="I145" s="109"/>
    </row>
    <row r="146" spans="1:12" ht="12.75" customHeight="1" x14ac:dyDescent="0.25">
      <c r="D146" s="18" t="s">
        <v>68</v>
      </c>
      <c r="H146" s="107"/>
      <c r="I146" s="109"/>
    </row>
    <row r="147" spans="1:12" s="71" customFormat="1" ht="12.75" customHeight="1" x14ac:dyDescent="0.2">
      <c r="A147" s="81"/>
      <c r="B147" s="82" t="s">
        <v>107</v>
      </c>
      <c r="C147" s="83" t="s">
        <v>289</v>
      </c>
      <c r="D147" s="12" t="s">
        <v>290</v>
      </c>
      <c r="E147" s="85"/>
      <c r="F147" s="84" t="s">
        <v>215</v>
      </c>
      <c r="G147" s="86">
        <f>I147*(1-J147)</f>
        <v>13.08</v>
      </c>
      <c r="H147" s="105">
        <f>E147*G147</f>
        <v>0</v>
      </c>
      <c r="I147" s="86">
        <v>13.08</v>
      </c>
      <c r="J147" s="87">
        <f t="shared" ref="J147:J166" si="36">G$16/100</f>
        <v>0</v>
      </c>
      <c r="K147" s="88">
        <v>0.34</v>
      </c>
      <c r="L147" s="89">
        <f>E147*K147</f>
        <v>0</v>
      </c>
    </row>
    <row r="148" spans="1:12" s="71" customFormat="1" ht="12.75" customHeight="1" x14ac:dyDescent="0.2">
      <c r="A148" s="81"/>
      <c r="B148" s="82" t="s">
        <v>107</v>
      </c>
      <c r="C148" s="83" t="s">
        <v>291</v>
      </c>
      <c r="D148" s="12" t="s">
        <v>292</v>
      </c>
      <c r="E148" s="85"/>
      <c r="F148" s="84" t="s">
        <v>215</v>
      </c>
      <c r="G148" s="86">
        <f>I148*(1-J148)</f>
        <v>14.28</v>
      </c>
      <c r="H148" s="105">
        <f>E148*G148</f>
        <v>0</v>
      </c>
      <c r="I148" s="86">
        <v>14.28</v>
      </c>
      <c r="J148" s="87">
        <f t="shared" si="36"/>
        <v>0</v>
      </c>
      <c r="K148" s="88">
        <v>0.45</v>
      </c>
      <c r="L148" s="89">
        <f>E148*K148</f>
        <v>0</v>
      </c>
    </row>
    <row r="149" spans="1:12" s="71" customFormat="1" ht="12.75" customHeight="1" x14ac:dyDescent="0.2">
      <c r="A149" s="81"/>
      <c r="B149" s="82" t="s">
        <v>107</v>
      </c>
      <c r="C149" s="83" t="s">
        <v>293</v>
      </c>
      <c r="D149" s="12" t="s">
        <v>294</v>
      </c>
      <c r="E149" s="85"/>
      <c r="F149" s="84" t="s">
        <v>215</v>
      </c>
      <c r="G149" s="86">
        <f>I149*(1-J149)</f>
        <v>15.44</v>
      </c>
      <c r="H149" s="105">
        <f>E149*G149</f>
        <v>0</v>
      </c>
      <c r="I149" s="86">
        <v>15.44</v>
      </c>
      <c r="J149" s="87">
        <f t="shared" si="36"/>
        <v>0</v>
      </c>
      <c r="K149" s="88">
        <v>0.55000000000000004</v>
      </c>
      <c r="L149" s="89">
        <f>E149*K149</f>
        <v>0</v>
      </c>
    </row>
    <row r="150" spans="1:12" s="71" customFormat="1" ht="12.75" customHeight="1" x14ac:dyDescent="0.2">
      <c r="A150" s="81"/>
      <c r="B150" s="82" t="s">
        <v>107</v>
      </c>
      <c r="C150" s="83" t="s">
        <v>295</v>
      </c>
      <c r="D150" s="12" t="s">
        <v>296</v>
      </c>
      <c r="E150" s="85"/>
      <c r="F150" s="84" t="s">
        <v>215</v>
      </c>
      <c r="G150" s="86">
        <f>I150*(1-J150)</f>
        <v>17.559999999999999</v>
      </c>
      <c r="H150" s="105">
        <f>E150*G150</f>
        <v>0</v>
      </c>
      <c r="I150" s="86">
        <v>17.559999999999999</v>
      </c>
      <c r="J150" s="87">
        <f t="shared" si="36"/>
        <v>0</v>
      </c>
      <c r="K150" s="88">
        <v>0.76</v>
      </c>
      <c r="L150" s="89">
        <f>E150*K150</f>
        <v>0</v>
      </c>
    </row>
    <row r="151" spans="1:12" s="71" customFormat="1" ht="6.95" customHeight="1" x14ac:dyDescent="0.2">
      <c r="A151" s="81"/>
      <c r="B151" s="82"/>
      <c r="C151" s="90"/>
      <c r="D151" s="12"/>
      <c r="E151" s="91"/>
      <c r="F151" s="84"/>
      <c r="G151" s="86"/>
      <c r="H151" s="106"/>
      <c r="I151" s="86"/>
      <c r="J151" s="92"/>
      <c r="K151" s="88"/>
      <c r="L151" s="89"/>
    </row>
    <row r="152" spans="1:12" s="71" customFormat="1" ht="12.75" customHeight="1" x14ac:dyDescent="0.25">
      <c r="A152" s="93"/>
      <c r="B152" s="82" t="s">
        <v>107</v>
      </c>
      <c r="C152" s="83" t="s">
        <v>297</v>
      </c>
      <c r="D152" s="12" t="s">
        <v>298</v>
      </c>
      <c r="E152" s="85"/>
      <c r="F152" s="84" t="s">
        <v>215</v>
      </c>
      <c r="G152" s="86">
        <f>I152*(1-J152)</f>
        <v>10.119999999999999</v>
      </c>
      <c r="H152" s="105">
        <f>E152*G152</f>
        <v>0</v>
      </c>
      <c r="I152" s="86">
        <v>10.119999999999999</v>
      </c>
      <c r="J152" s="87">
        <f t="shared" si="36"/>
        <v>0</v>
      </c>
      <c r="K152" s="88">
        <v>0.27</v>
      </c>
      <c r="L152" s="89">
        <f>E152*K152</f>
        <v>0</v>
      </c>
    </row>
    <row r="153" spans="1:12" s="71" customFormat="1" ht="6.95" customHeight="1" x14ac:dyDescent="0.25">
      <c r="A153" s="93"/>
      <c r="B153" s="82"/>
      <c r="C153" s="90"/>
      <c r="D153" s="12"/>
      <c r="E153" s="91"/>
      <c r="F153" s="84"/>
      <c r="G153" s="86"/>
      <c r="H153" s="106"/>
      <c r="I153" s="86"/>
      <c r="J153" s="92"/>
      <c r="K153" s="88"/>
      <c r="L153" s="89"/>
    </row>
    <row r="154" spans="1:12" s="71" customFormat="1" ht="12.75" customHeight="1" x14ac:dyDescent="0.2">
      <c r="A154" s="81"/>
      <c r="B154" s="82" t="s">
        <v>107</v>
      </c>
      <c r="C154" s="83" t="s">
        <v>299</v>
      </c>
      <c r="D154" s="12" t="s">
        <v>300</v>
      </c>
      <c r="E154" s="85"/>
      <c r="F154" s="84" t="s">
        <v>215</v>
      </c>
      <c r="G154" s="86">
        <f t="shared" ref="G154:G166" si="37">I154*(1-J154)</f>
        <v>13.2</v>
      </c>
      <c r="H154" s="105">
        <f t="shared" ref="H154:H166" si="38">E154*G154</f>
        <v>0</v>
      </c>
      <c r="I154" s="86">
        <v>13.2</v>
      </c>
      <c r="J154" s="87">
        <f t="shared" si="36"/>
        <v>0</v>
      </c>
      <c r="K154" s="88">
        <v>0.5</v>
      </c>
      <c r="L154" s="89">
        <f t="shared" ref="L154:L166" si="39">E154*K154</f>
        <v>0</v>
      </c>
    </row>
    <row r="155" spans="1:12" s="71" customFormat="1" ht="12.75" customHeight="1" x14ac:dyDescent="0.2">
      <c r="A155" s="81"/>
      <c r="B155" s="82" t="s">
        <v>107</v>
      </c>
      <c r="C155" s="83" t="s">
        <v>301</v>
      </c>
      <c r="D155" s="12" t="s">
        <v>302</v>
      </c>
      <c r="E155" s="85"/>
      <c r="F155" s="84" t="s">
        <v>215</v>
      </c>
      <c r="G155" s="86">
        <f t="shared" si="37"/>
        <v>13.56</v>
      </c>
      <c r="H155" s="105">
        <f t="shared" si="38"/>
        <v>0</v>
      </c>
      <c r="I155" s="86">
        <v>13.56</v>
      </c>
      <c r="J155" s="87">
        <f t="shared" si="36"/>
        <v>0</v>
      </c>
      <c r="K155" s="88">
        <v>0.62</v>
      </c>
      <c r="L155" s="89">
        <f t="shared" si="39"/>
        <v>0</v>
      </c>
    </row>
    <row r="156" spans="1:12" s="71" customFormat="1" ht="12.75" customHeight="1" x14ac:dyDescent="0.2">
      <c r="A156" s="81"/>
      <c r="B156" s="82" t="s">
        <v>107</v>
      </c>
      <c r="C156" s="83" t="s">
        <v>303</v>
      </c>
      <c r="D156" s="12" t="s">
        <v>304</v>
      </c>
      <c r="E156" s="85"/>
      <c r="F156" s="84" t="s">
        <v>215</v>
      </c>
      <c r="G156" s="86">
        <f t="shared" si="37"/>
        <v>14.56</v>
      </c>
      <c r="H156" s="105">
        <f t="shared" si="38"/>
        <v>0</v>
      </c>
      <c r="I156" s="86">
        <v>14.56</v>
      </c>
      <c r="J156" s="87">
        <f t="shared" si="36"/>
        <v>0</v>
      </c>
      <c r="K156" s="88">
        <v>0.74</v>
      </c>
      <c r="L156" s="89">
        <f t="shared" si="39"/>
        <v>0</v>
      </c>
    </row>
    <row r="157" spans="1:12" s="71" customFormat="1" ht="12.75" customHeight="1" x14ac:dyDescent="0.2">
      <c r="A157" s="81"/>
      <c r="B157" s="82" t="s">
        <v>107</v>
      </c>
      <c r="C157" s="83" t="s">
        <v>305</v>
      </c>
      <c r="D157" s="12" t="s">
        <v>306</v>
      </c>
      <c r="E157" s="85"/>
      <c r="F157" s="84" t="s">
        <v>215</v>
      </c>
      <c r="G157" s="86">
        <f t="shared" si="37"/>
        <v>16.48</v>
      </c>
      <c r="H157" s="105">
        <f t="shared" si="38"/>
        <v>0</v>
      </c>
      <c r="I157" s="86">
        <v>16.48</v>
      </c>
      <c r="J157" s="87">
        <f t="shared" si="36"/>
        <v>0</v>
      </c>
      <c r="K157" s="88">
        <v>0.98</v>
      </c>
      <c r="L157" s="89">
        <f t="shared" si="39"/>
        <v>0</v>
      </c>
    </row>
    <row r="158" spans="1:12" s="71" customFormat="1" ht="12.75" customHeight="1" x14ac:dyDescent="0.2">
      <c r="A158" s="81"/>
      <c r="B158" s="82" t="s">
        <v>107</v>
      </c>
      <c r="C158" s="83" t="s">
        <v>307</v>
      </c>
      <c r="D158" s="12" t="s">
        <v>308</v>
      </c>
      <c r="E158" s="85"/>
      <c r="F158" s="84" t="s">
        <v>215</v>
      </c>
      <c r="G158" s="86">
        <f t="shared" si="37"/>
        <v>19.16</v>
      </c>
      <c r="H158" s="105">
        <f t="shared" si="38"/>
        <v>0</v>
      </c>
      <c r="I158" s="86">
        <v>19.16</v>
      </c>
      <c r="J158" s="87">
        <f t="shared" si="36"/>
        <v>0</v>
      </c>
      <c r="K158" s="88">
        <v>1.22</v>
      </c>
      <c r="L158" s="89">
        <f t="shared" si="39"/>
        <v>0</v>
      </c>
    </row>
    <row r="159" spans="1:12" s="71" customFormat="1" ht="12.75" customHeight="1" x14ac:dyDescent="0.2">
      <c r="A159" s="81"/>
      <c r="B159" s="82" t="s">
        <v>107</v>
      </c>
      <c r="C159" s="83" t="s">
        <v>309</v>
      </c>
      <c r="D159" s="12" t="s">
        <v>310</v>
      </c>
      <c r="E159" s="85"/>
      <c r="F159" s="84" t="s">
        <v>215</v>
      </c>
      <c r="G159" s="86">
        <f t="shared" si="37"/>
        <v>21.52</v>
      </c>
      <c r="H159" s="105">
        <f t="shared" si="38"/>
        <v>0</v>
      </c>
      <c r="I159" s="86">
        <v>21.52</v>
      </c>
      <c r="J159" s="87">
        <f t="shared" si="36"/>
        <v>0</v>
      </c>
      <c r="K159" s="88">
        <v>1.46</v>
      </c>
      <c r="L159" s="89">
        <f t="shared" si="39"/>
        <v>0</v>
      </c>
    </row>
    <row r="160" spans="1:12" s="71" customFormat="1" ht="6.95" customHeight="1" x14ac:dyDescent="0.2">
      <c r="A160" s="81"/>
      <c r="B160" s="82"/>
      <c r="C160" s="90"/>
      <c r="D160" s="12"/>
      <c r="E160" s="91"/>
      <c r="F160" s="84"/>
      <c r="G160" s="86"/>
      <c r="H160" s="106"/>
      <c r="I160" s="86"/>
      <c r="J160" s="92"/>
      <c r="K160" s="88"/>
      <c r="L160" s="89"/>
    </row>
    <row r="161" spans="1:12" s="71" customFormat="1" ht="12.75" customHeight="1" x14ac:dyDescent="0.2">
      <c r="A161" s="81"/>
      <c r="B161" s="82" t="s">
        <v>107</v>
      </c>
      <c r="C161" s="83" t="s">
        <v>311</v>
      </c>
      <c r="D161" s="12" t="s">
        <v>312</v>
      </c>
      <c r="E161" s="85"/>
      <c r="F161" s="84" t="s">
        <v>215</v>
      </c>
      <c r="G161" s="86">
        <f t="shared" si="37"/>
        <v>15.2</v>
      </c>
      <c r="H161" s="105">
        <f t="shared" si="38"/>
        <v>0</v>
      </c>
      <c r="I161" s="86">
        <v>15.2</v>
      </c>
      <c r="J161" s="87">
        <f t="shared" si="36"/>
        <v>0</v>
      </c>
      <c r="K161" s="88">
        <v>0.78</v>
      </c>
      <c r="L161" s="89">
        <f t="shared" si="39"/>
        <v>0</v>
      </c>
    </row>
    <row r="162" spans="1:12" s="71" customFormat="1" ht="12.75" customHeight="1" x14ac:dyDescent="0.2">
      <c r="A162" s="81"/>
      <c r="B162" s="82" t="s">
        <v>107</v>
      </c>
      <c r="C162" s="83" t="s">
        <v>313</v>
      </c>
      <c r="D162" s="12" t="s">
        <v>314</v>
      </c>
      <c r="E162" s="85"/>
      <c r="F162" s="84" t="s">
        <v>215</v>
      </c>
      <c r="G162" s="86">
        <f t="shared" si="37"/>
        <v>16.12</v>
      </c>
      <c r="H162" s="105">
        <f t="shared" si="38"/>
        <v>0</v>
      </c>
      <c r="I162" s="86">
        <v>16.12</v>
      </c>
      <c r="J162" s="87">
        <f t="shared" si="36"/>
        <v>0</v>
      </c>
      <c r="K162" s="88">
        <v>0.93</v>
      </c>
      <c r="L162" s="89">
        <f t="shared" si="39"/>
        <v>0</v>
      </c>
    </row>
    <row r="163" spans="1:12" s="71" customFormat="1" ht="12.75" customHeight="1" x14ac:dyDescent="0.2">
      <c r="A163" s="81"/>
      <c r="B163" s="82" t="s">
        <v>107</v>
      </c>
      <c r="C163" s="83" t="s">
        <v>315</v>
      </c>
      <c r="D163" s="12" t="s">
        <v>316</v>
      </c>
      <c r="E163" s="85"/>
      <c r="F163" s="84" t="s">
        <v>215</v>
      </c>
      <c r="G163" s="86">
        <f t="shared" si="37"/>
        <v>17.16</v>
      </c>
      <c r="H163" s="105">
        <f t="shared" si="38"/>
        <v>0</v>
      </c>
      <c r="I163" s="86">
        <v>17.16</v>
      </c>
      <c r="J163" s="87">
        <f t="shared" si="36"/>
        <v>0</v>
      </c>
      <c r="K163" s="88">
        <v>1.07</v>
      </c>
      <c r="L163" s="89">
        <f t="shared" si="39"/>
        <v>0</v>
      </c>
    </row>
    <row r="164" spans="1:12" s="71" customFormat="1" ht="12.75" customHeight="1" x14ac:dyDescent="0.2">
      <c r="A164" s="81"/>
      <c r="B164" s="82" t="s">
        <v>107</v>
      </c>
      <c r="C164" s="83" t="s">
        <v>317</v>
      </c>
      <c r="D164" s="12" t="s">
        <v>318</v>
      </c>
      <c r="E164" s="85"/>
      <c r="F164" s="84" t="s">
        <v>215</v>
      </c>
      <c r="G164" s="86">
        <f t="shared" si="37"/>
        <v>19.48</v>
      </c>
      <c r="H164" s="105">
        <f t="shared" si="38"/>
        <v>0</v>
      </c>
      <c r="I164" s="86">
        <v>19.48</v>
      </c>
      <c r="J164" s="87">
        <f t="shared" si="36"/>
        <v>0</v>
      </c>
      <c r="K164" s="88">
        <v>1.36</v>
      </c>
      <c r="L164" s="89">
        <f t="shared" si="39"/>
        <v>0</v>
      </c>
    </row>
    <row r="165" spans="1:12" s="71" customFormat="1" ht="12.75" customHeight="1" x14ac:dyDescent="0.2">
      <c r="A165" s="81"/>
      <c r="B165" s="82" t="s">
        <v>107</v>
      </c>
      <c r="C165" s="83" t="s">
        <v>319</v>
      </c>
      <c r="D165" s="12" t="s">
        <v>320</v>
      </c>
      <c r="E165" s="85"/>
      <c r="F165" s="84" t="s">
        <v>215</v>
      </c>
      <c r="G165" s="86">
        <f t="shared" si="37"/>
        <v>23</v>
      </c>
      <c r="H165" s="105">
        <f t="shared" si="38"/>
        <v>0</v>
      </c>
      <c r="I165" s="86">
        <v>23</v>
      </c>
      <c r="J165" s="87">
        <f t="shared" si="36"/>
        <v>0</v>
      </c>
      <c r="K165" s="88">
        <v>1.65</v>
      </c>
      <c r="L165" s="89">
        <f t="shared" si="39"/>
        <v>0</v>
      </c>
    </row>
    <row r="166" spans="1:12" s="71" customFormat="1" ht="12.75" customHeight="1" x14ac:dyDescent="0.2">
      <c r="A166" s="81"/>
      <c r="B166" s="82" t="s">
        <v>107</v>
      </c>
      <c r="C166" s="83" t="s">
        <v>321</v>
      </c>
      <c r="D166" s="12" t="s">
        <v>322</v>
      </c>
      <c r="E166" s="85"/>
      <c r="F166" s="84" t="s">
        <v>215</v>
      </c>
      <c r="G166" s="86">
        <f t="shared" si="37"/>
        <v>24.96</v>
      </c>
      <c r="H166" s="105">
        <f t="shared" si="38"/>
        <v>0</v>
      </c>
      <c r="I166" s="86">
        <v>24.96</v>
      </c>
      <c r="J166" s="87">
        <f t="shared" si="36"/>
        <v>0</v>
      </c>
      <c r="K166" s="88">
        <v>1.95</v>
      </c>
      <c r="L166" s="89">
        <f t="shared" si="39"/>
        <v>0</v>
      </c>
    </row>
    <row r="167" spans="1:12" ht="12.75" customHeight="1" x14ac:dyDescent="0.25">
      <c r="D167" s="72"/>
      <c r="H167" s="107"/>
      <c r="I167" s="109"/>
    </row>
    <row r="168" spans="1:12" ht="12.75" customHeight="1" x14ac:dyDescent="0.25">
      <c r="D168" s="18" t="s">
        <v>69</v>
      </c>
      <c r="H168" s="107"/>
      <c r="I168" s="109"/>
    </row>
    <row r="169" spans="1:12" s="71" customFormat="1" ht="12.75" customHeight="1" x14ac:dyDescent="0.2">
      <c r="A169" s="81"/>
      <c r="B169" s="82" t="s">
        <v>107</v>
      </c>
      <c r="C169" s="83" t="s">
        <v>323</v>
      </c>
      <c r="D169" s="12" t="s">
        <v>324</v>
      </c>
      <c r="E169" s="85"/>
      <c r="F169" s="84" t="s">
        <v>215</v>
      </c>
      <c r="G169" s="86">
        <f t="shared" ref="G169:G174" si="40">I169*(1-J169)</f>
        <v>8</v>
      </c>
      <c r="H169" s="105">
        <f t="shared" ref="H169:H174" si="41">E169*G169</f>
        <v>0</v>
      </c>
      <c r="I169" s="86">
        <v>8</v>
      </c>
      <c r="J169" s="87">
        <f t="shared" ref="J169:J174" si="42">G$16/100</f>
        <v>0</v>
      </c>
      <c r="K169" s="88">
        <v>0.23</v>
      </c>
      <c r="L169" s="89">
        <f t="shared" ref="L169:L174" si="43">E169*K169</f>
        <v>0</v>
      </c>
    </row>
    <row r="170" spans="1:12" s="71" customFormat="1" ht="12.75" customHeight="1" x14ac:dyDescent="0.2">
      <c r="A170" s="81"/>
      <c r="B170" s="82" t="s">
        <v>107</v>
      </c>
      <c r="C170" s="83" t="s">
        <v>325</v>
      </c>
      <c r="D170" s="12" t="s">
        <v>326</v>
      </c>
      <c r="E170" s="85"/>
      <c r="F170" s="84" t="s">
        <v>215</v>
      </c>
      <c r="G170" s="86">
        <f t="shared" si="40"/>
        <v>8.48</v>
      </c>
      <c r="H170" s="105">
        <f t="shared" si="41"/>
        <v>0</v>
      </c>
      <c r="I170" s="86">
        <v>8.48</v>
      </c>
      <c r="J170" s="87">
        <f t="shared" si="42"/>
        <v>0</v>
      </c>
      <c r="K170" s="88">
        <v>0.32</v>
      </c>
      <c r="L170" s="89">
        <f t="shared" si="43"/>
        <v>0</v>
      </c>
    </row>
    <row r="171" spans="1:12" s="71" customFormat="1" ht="12.75" customHeight="1" x14ac:dyDescent="0.2">
      <c r="A171" s="81"/>
      <c r="B171" s="82" t="s">
        <v>107</v>
      </c>
      <c r="C171" s="83" t="s">
        <v>327</v>
      </c>
      <c r="D171" s="12" t="s">
        <v>328</v>
      </c>
      <c r="E171" s="85"/>
      <c r="F171" s="84" t="s">
        <v>215</v>
      </c>
      <c r="G171" s="86">
        <f t="shared" si="40"/>
        <v>9.36</v>
      </c>
      <c r="H171" s="105">
        <f t="shared" si="41"/>
        <v>0</v>
      </c>
      <c r="I171" s="86">
        <v>9.36</v>
      </c>
      <c r="J171" s="87">
        <f t="shared" si="42"/>
        <v>0</v>
      </c>
      <c r="K171" s="88">
        <v>0.41</v>
      </c>
      <c r="L171" s="89">
        <f t="shared" si="43"/>
        <v>0</v>
      </c>
    </row>
    <row r="172" spans="1:12" s="71" customFormat="1" ht="12.75" customHeight="1" x14ac:dyDescent="0.2">
      <c r="A172" s="81"/>
      <c r="B172" s="82" t="s">
        <v>107</v>
      </c>
      <c r="C172" s="83" t="s">
        <v>329</v>
      </c>
      <c r="D172" s="12" t="s">
        <v>330</v>
      </c>
      <c r="E172" s="85"/>
      <c r="F172" s="84" t="s">
        <v>215</v>
      </c>
      <c r="G172" s="86">
        <f t="shared" si="40"/>
        <v>10.36</v>
      </c>
      <c r="H172" s="105">
        <f t="shared" si="41"/>
        <v>0</v>
      </c>
      <c r="I172" s="86">
        <v>10.36</v>
      </c>
      <c r="J172" s="87">
        <f t="shared" si="42"/>
        <v>0</v>
      </c>
      <c r="K172" s="88">
        <v>0.57999999999999996</v>
      </c>
      <c r="L172" s="89">
        <f t="shared" si="43"/>
        <v>0</v>
      </c>
    </row>
    <row r="173" spans="1:12" s="71" customFormat="1" ht="12.75" customHeight="1" x14ac:dyDescent="0.2">
      <c r="A173" s="81"/>
      <c r="B173" s="82" t="s">
        <v>107</v>
      </c>
      <c r="C173" s="83" t="s">
        <v>331</v>
      </c>
      <c r="D173" s="12" t="s">
        <v>332</v>
      </c>
      <c r="E173" s="85"/>
      <c r="F173" s="84" t="s">
        <v>215</v>
      </c>
      <c r="G173" s="86">
        <f t="shared" si="40"/>
        <v>11.4</v>
      </c>
      <c r="H173" s="105">
        <f t="shared" si="41"/>
        <v>0</v>
      </c>
      <c r="I173" s="86">
        <v>11.4</v>
      </c>
      <c r="J173" s="87">
        <f t="shared" si="42"/>
        <v>0</v>
      </c>
      <c r="K173" s="88">
        <v>0.75</v>
      </c>
      <c r="L173" s="89">
        <f t="shared" si="43"/>
        <v>0</v>
      </c>
    </row>
    <row r="174" spans="1:12" s="71" customFormat="1" ht="12.75" customHeight="1" x14ac:dyDescent="0.2">
      <c r="A174" s="81"/>
      <c r="B174" s="82" t="s">
        <v>107</v>
      </c>
      <c r="C174" s="83" t="s">
        <v>333</v>
      </c>
      <c r="D174" s="12" t="s">
        <v>334</v>
      </c>
      <c r="E174" s="85"/>
      <c r="F174" s="84" t="s">
        <v>215</v>
      </c>
      <c r="G174" s="86">
        <f t="shared" si="40"/>
        <v>13.12</v>
      </c>
      <c r="H174" s="105">
        <f t="shared" si="41"/>
        <v>0</v>
      </c>
      <c r="I174" s="86">
        <v>13.12</v>
      </c>
      <c r="J174" s="87">
        <f t="shared" si="42"/>
        <v>0</v>
      </c>
      <c r="K174" s="88">
        <v>0.93</v>
      </c>
      <c r="L174" s="89">
        <f t="shared" si="43"/>
        <v>0</v>
      </c>
    </row>
    <row r="175" spans="1:12" ht="12.75" customHeight="1" x14ac:dyDescent="0.25">
      <c r="D175" s="72"/>
      <c r="H175" s="107"/>
      <c r="I175" s="109"/>
    </row>
    <row r="176" spans="1:12" ht="12.75" customHeight="1" x14ac:dyDescent="0.25">
      <c r="D176" s="18" t="s">
        <v>70</v>
      </c>
      <c r="H176" s="107"/>
      <c r="I176" s="109"/>
    </row>
    <row r="177" spans="1:12" s="71" customFormat="1" ht="12.75" customHeight="1" x14ac:dyDescent="0.25">
      <c r="A177" s="93"/>
      <c r="B177" s="82" t="s">
        <v>107</v>
      </c>
      <c r="C177" s="83" t="s">
        <v>335</v>
      </c>
      <c r="D177" s="12" t="s">
        <v>336</v>
      </c>
      <c r="E177" s="85"/>
      <c r="F177" s="84" t="s">
        <v>215</v>
      </c>
      <c r="G177" s="86">
        <f>I177*(1-J177)</f>
        <v>13.04</v>
      </c>
      <c r="H177" s="105">
        <f>E177*G177</f>
        <v>0</v>
      </c>
      <c r="I177" s="86">
        <v>13.04</v>
      </c>
      <c r="J177" s="87">
        <f t="shared" ref="J177:J196" si="44">G$16/100</f>
        <v>0</v>
      </c>
      <c r="K177" s="88">
        <v>0.32</v>
      </c>
      <c r="L177" s="89">
        <f>E177*K177</f>
        <v>0</v>
      </c>
    </row>
    <row r="178" spans="1:12" s="71" customFormat="1" ht="12.75" customHeight="1" x14ac:dyDescent="0.25">
      <c r="A178" s="93"/>
      <c r="B178" s="82" t="s">
        <v>107</v>
      </c>
      <c r="C178" s="83" t="s">
        <v>337</v>
      </c>
      <c r="D178" s="12" t="s">
        <v>338</v>
      </c>
      <c r="E178" s="85"/>
      <c r="F178" s="84" t="s">
        <v>215</v>
      </c>
      <c r="G178" s="86">
        <f>I178*(1-J178)</f>
        <v>14.16</v>
      </c>
      <c r="H178" s="105">
        <f>E178*G178</f>
        <v>0</v>
      </c>
      <c r="I178" s="86">
        <v>14.16</v>
      </c>
      <c r="J178" s="87">
        <f t="shared" si="44"/>
        <v>0</v>
      </c>
      <c r="K178" s="88">
        <v>0.42</v>
      </c>
      <c r="L178" s="89">
        <f>E178*K178</f>
        <v>0</v>
      </c>
    </row>
    <row r="179" spans="1:12" s="71" customFormat="1" ht="12.75" customHeight="1" x14ac:dyDescent="0.25">
      <c r="A179" s="93"/>
      <c r="B179" s="82" t="s">
        <v>107</v>
      </c>
      <c r="C179" s="83" t="s">
        <v>339</v>
      </c>
      <c r="D179" s="12" t="s">
        <v>340</v>
      </c>
      <c r="E179" s="85"/>
      <c r="F179" s="84" t="s">
        <v>215</v>
      </c>
      <c r="G179" s="86">
        <f>I179*(1-J179)</f>
        <v>15.28</v>
      </c>
      <c r="H179" s="105">
        <f>E179*G179</f>
        <v>0</v>
      </c>
      <c r="I179" s="86">
        <v>15.28</v>
      </c>
      <c r="J179" s="87">
        <f t="shared" si="44"/>
        <v>0</v>
      </c>
      <c r="K179" s="88">
        <v>0.51</v>
      </c>
      <c r="L179" s="89">
        <f>E179*K179</f>
        <v>0</v>
      </c>
    </row>
    <row r="180" spans="1:12" s="71" customFormat="1" ht="12.75" customHeight="1" x14ac:dyDescent="0.25">
      <c r="A180" s="93"/>
      <c r="B180" s="82" t="s">
        <v>107</v>
      </c>
      <c r="C180" s="83" t="s">
        <v>341</v>
      </c>
      <c r="D180" s="12" t="s">
        <v>342</v>
      </c>
      <c r="E180" s="85"/>
      <c r="F180" s="84" t="s">
        <v>215</v>
      </c>
      <c r="G180" s="86">
        <f>I180*(1-J180)</f>
        <v>17.28</v>
      </c>
      <c r="H180" s="105">
        <f>E180*G180</f>
        <v>0</v>
      </c>
      <c r="I180" s="86">
        <v>17.28</v>
      </c>
      <c r="J180" s="87">
        <f t="shared" si="44"/>
        <v>0</v>
      </c>
      <c r="K180" s="88">
        <v>0.7</v>
      </c>
      <c r="L180" s="89">
        <f>E180*K180</f>
        <v>0</v>
      </c>
    </row>
    <row r="181" spans="1:12" s="71" customFormat="1" ht="6.95" customHeight="1" x14ac:dyDescent="0.25">
      <c r="A181" s="93"/>
      <c r="B181" s="82"/>
      <c r="C181" s="90"/>
      <c r="D181" s="12"/>
      <c r="E181" s="91"/>
      <c r="F181" s="84"/>
      <c r="G181" s="86"/>
      <c r="H181" s="106"/>
      <c r="I181" s="86"/>
      <c r="J181" s="92"/>
      <c r="K181" s="88"/>
      <c r="L181" s="89"/>
    </row>
    <row r="182" spans="1:12" s="71" customFormat="1" ht="12.75" customHeight="1" x14ac:dyDescent="0.25">
      <c r="A182" s="93"/>
      <c r="B182" s="82" t="s">
        <v>107</v>
      </c>
      <c r="C182" s="83" t="s">
        <v>343</v>
      </c>
      <c r="D182" s="12" t="s">
        <v>344</v>
      </c>
      <c r="E182" s="85"/>
      <c r="F182" s="84" t="s">
        <v>215</v>
      </c>
      <c r="G182" s="86">
        <f t="shared" ref="G182:G196" si="45">I182*(1-J182)</f>
        <v>13.84</v>
      </c>
      <c r="H182" s="105">
        <f t="shared" ref="H182:H196" si="46">E182*G182</f>
        <v>0</v>
      </c>
      <c r="I182" s="86">
        <v>13.84</v>
      </c>
      <c r="J182" s="87">
        <f t="shared" si="44"/>
        <v>0</v>
      </c>
      <c r="K182" s="88">
        <v>0.24</v>
      </c>
      <c r="L182" s="89">
        <f t="shared" ref="L182:L196" si="47">E182*K182</f>
        <v>0</v>
      </c>
    </row>
    <row r="183" spans="1:12" s="71" customFormat="1" ht="6.95" customHeight="1" x14ac:dyDescent="0.25">
      <c r="A183" s="93"/>
      <c r="B183" s="82"/>
      <c r="C183" s="90"/>
      <c r="D183" s="12"/>
      <c r="E183" s="91"/>
      <c r="F183" s="84"/>
      <c r="G183" s="86"/>
      <c r="H183" s="106"/>
      <c r="I183" s="86"/>
      <c r="J183" s="92"/>
      <c r="K183" s="88"/>
      <c r="L183" s="89"/>
    </row>
    <row r="184" spans="1:12" s="71" customFormat="1" ht="12.75" customHeight="1" x14ac:dyDescent="0.25">
      <c r="A184" s="93"/>
      <c r="B184" s="82" t="s">
        <v>107</v>
      </c>
      <c r="C184" s="83" t="s">
        <v>345</v>
      </c>
      <c r="D184" s="12" t="s">
        <v>346</v>
      </c>
      <c r="E184" s="85"/>
      <c r="F184" s="84" t="s">
        <v>215</v>
      </c>
      <c r="G184" s="86">
        <f t="shared" si="45"/>
        <v>12.12</v>
      </c>
      <c r="H184" s="105">
        <f t="shared" si="46"/>
        <v>0</v>
      </c>
      <c r="I184" s="86">
        <v>12.12</v>
      </c>
      <c r="J184" s="87">
        <f t="shared" si="44"/>
        <v>0</v>
      </c>
      <c r="K184" s="88">
        <v>0.45</v>
      </c>
      <c r="L184" s="89">
        <f t="shared" si="47"/>
        <v>0</v>
      </c>
    </row>
    <row r="185" spans="1:12" s="71" customFormat="1" ht="12.75" customHeight="1" x14ac:dyDescent="0.25">
      <c r="A185" s="93"/>
      <c r="B185" s="82" t="s">
        <v>107</v>
      </c>
      <c r="C185" s="83" t="s">
        <v>347</v>
      </c>
      <c r="D185" s="12" t="s">
        <v>348</v>
      </c>
      <c r="E185" s="85"/>
      <c r="F185" s="84" t="s">
        <v>215</v>
      </c>
      <c r="G185" s="86">
        <f t="shared" si="45"/>
        <v>13.2</v>
      </c>
      <c r="H185" s="105">
        <f t="shared" si="46"/>
        <v>0</v>
      </c>
      <c r="I185" s="86">
        <v>13.2</v>
      </c>
      <c r="J185" s="87">
        <f t="shared" si="44"/>
        <v>0</v>
      </c>
      <c r="K185" s="88">
        <v>0.54</v>
      </c>
      <c r="L185" s="89">
        <f t="shared" si="47"/>
        <v>0</v>
      </c>
    </row>
    <row r="186" spans="1:12" s="71" customFormat="1" ht="12.75" customHeight="1" x14ac:dyDescent="0.25">
      <c r="A186" s="93"/>
      <c r="B186" s="82" t="s">
        <v>107</v>
      </c>
      <c r="C186" s="83" t="s">
        <v>349</v>
      </c>
      <c r="D186" s="12" t="s">
        <v>350</v>
      </c>
      <c r="E186" s="85"/>
      <c r="F186" s="84" t="s">
        <v>215</v>
      </c>
      <c r="G186" s="86">
        <f t="shared" si="45"/>
        <v>14.08</v>
      </c>
      <c r="H186" s="105">
        <f t="shared" si="46"/>
        <v>0</v>
      </c>
      <c r="I186" s="86">
        <v>14.08</v>
      </c>
      <c r="J186" s="87">
        <f t="shared" si="44"/>
        <v>0</v>
      </c>
      <c r="K186" s="88">
        <v>0.64</v>
      </c>
      <c r="L186" s="89">
        <f t="shared" si="47"/>
        <v>0</v>
      </c>
    </row>
    <row r="187" spans="1:12" s="71" customFormat="1" ht="12.75" customHeight="1" x14ac:dyDescent="0.25">
      <c r="A187" s="93"/>
      <c r="B187" s="82" t="s">
        <v>107</v>
      </c>
      <c r="C187" s="83" t="s">
        <v>351</v>
      </c>
      <c r="D187" s="12" t="s">
        <v>352</v>
      </c>
      <c r="E187" s="85"/>
      <c r="F187" s="84" t="s">
        <v>215</v>
      </c>
      <c r="G187" s="86">
        <f t="shared" si="45"/>
        <v>15.8</v>
      </c>
      <c r="H187" s="105">
        <f t="shared" si="46"/>
        <v>0</v>
      </c>
      <c r="I187" s="86">
        <v>15.8</v>
      </c>
      <c r="J187" s="87">
        <f t="shared" si="44"/>
        <v>0</v>
      </c>
      <c r="K187" s="88">
        <v>0.82</v>
      </c>
      <c r="L187" s="89">
        <f t="shared" si="47"/>
        <v>0</v>
      </c>
    </row>
    <row r="188" spans="1:12" s="71" customFormat="1" ht="12.75" customHeight="1" x14ac:dyDescent="0.25">
      <c r="A188" s="93"/>
      <c r="B188" s="82" t="s">
        <v>107</v>
      </c>
      <c r="C188" s="83" t="s">
        <v>353</v>
      </c>
      <c r="D188" s="12" t="s">
        <v>354</v>
      </c>
      <c r="E188" s="85"/>
      <c r="F188" s="84" t="s">
        <v>215</v>
      </c>
      <c r="G188" s="86">
        <f t="shared" si="45"/>
        <v>18.600000000000001</v>
      </c>
      <c r="H188" s="105">
        <f t="shared" si="46"/>
        <v>0</v>
      </c>
      <c r="I188" s="86">
        <v>18.600000000000001</v>
      </c>
      <c r="J188" s="87">
        <f t="shared" si="44"/>
        <v>0</v>
      </c>
      <c r="K188" s="88">
        <v>1.01</v>
      </c>
      <c r="L188" s="89">
        <f t="shared" si="47"/>
        <v>0</v>
      </c>
    </row>
    <row r="189" spans="1:12" s="71" customFormat="1" ht="12.75" customHeight="1" x14ac:dyDescent="0.25">
      <c r="A189" s="93"/>
      <c r="B189" s="82" t="s">
        <v>107</v>
      </c>
      <c r="C189" s="83" t="s">
        <v>355</v>
      </c>
      <c r="D189" s="12" t="s">
        <v>356</v>
      </c>
      <c r="E189" s="85"/>
      <c r="F189" s="84" t="s">
        <v>215</v>
      </c>
      <c r="G189" s="86">
        <f t="shared" si="45"/>
        <v>20.92</v>
      </c>
      <c r="H189" s="105">
        <f t="shared" si="46"/>
        <v>0</v>
      </c>
      <c r="I189" s="86">
        <v>20.92</v>
      </c>
      <c r="J189" s="87">
        <f t="shared" si="44"/>
        <v>0</v>
      </c>
      <c r="K189" s="88">
        <v>1.2</v>
      </c>
      <c r="L189" s="89">
        <f t="shared" si="47"/>
        <v>0</v>
      </c>
    </row>
    <row r="190" spans="1:12" s="71" customFormat="1" ht="6.95" customHeight="1" x14ac:dyDescent="0.25">
      <c r="A190" s="93"/>
      <c r="B190" s="82"/>
      <c r="C190" s="90"/>
      <c r="D190" s="12"/>
      <c r="E190" s="91"/>
      <c r="F190" s="84"/>
      <c r="G190" s="86"/>
      <c r="H190" s="106"/>
      <c r="I190" s="86"/>
      <c r="J190" s="92"/>
      <c r="K190" s="88"/>
      <c r="L190" s="89"/>
    </row>
    <row r="191" spans="1:12" s="71" customFormat="1" ht="12.75" customHeight="1" x14ac:dyDescent="0.25">
      <c r="A191" s="93"/>
      <c r="B191" s="82" t="s">
        <v>107</v>
      </c>
      <c r="C191" s="83" t="s">
        <v>357</v>
      </c>
      <c r="D191" s="12" t="s">
        <v>358</v>
      </c>
      <c r="E191" s="85"/>
      <c r="F191" s="84" t="s">
        <v>215</v>
      </c>
      <c r="G191" s="86">
        <f t="shared" si="45"/>
        <v>14.16</v>
      </c>
      <c r="H191" s="105">
        <f t="shared" si="46"/>
        <v>0</v>
      </c>
      <c r="I191" s="86">
        <v>14.16</v>
      </c>
      <c r="J191" s="87">
        <f t="shared" si="44"/>
        <v>0</v>
      </c>
      <c r="K191" s="88">
        <v>0.67</v>
      </c>
      <c r="L191" s="89">
        <f t="shared" si="47"/>
        <v>0</v>
      </c>
    </row>
    <row r="192" spans="1:12" s="71" customFormat="1" ht="12.75" customHeight="1" x14ac:dyDescent="0.25">
      <c r="A192" s="93"/>
      <c r="B192" s="82" t="s">
        <v>107</v>
      </c>
      <c r="C192" s="83" t="s">
        <v>359</v>
      </c>
      <c r="D192" s="12" t="s">
        <v>360</v>
      </c>
      <c r="E192" s="85"/>
      <c r="F192" s="84" t="s">
        <v>215</v>
      </c>
      <c r="G192" s="86">
        <f t="shared" si="45"/>
        <v>15.2</v>
      </c>
      <c r="H192" s="105">
        <f t="shared" si="46"/>
        <v>0</v>
      </c>
      <c r="I192" s="86">
        <v>15.2</v>
      </c>
      <c r="J192" s="87">
        <f t="shared" si="44"/>
        <v>0</v>
      </c>
      <c r="K192" s="88">
        <v>0.77</v>
      </c>
      <c r="L192" s="89">
        <f t="shared" si="47"/>
        <v>0</v>
      </c>
    </row>
    <row r="193" spans="1:12" s="71" customFormat="1" ht="12.75" customHeight="1" x14ac:dyDescent="0.25">
      <c r="A193" s="93"/>
      <c r="B193" s="82" t="s">
        <v>107</v>
      </c>
      <c r="C193" s="83" t="s">
        <v>361</v>
      </c>
      <c r="D193" s="12" t="s">
        <v>362</v>
      </c>
      <c r="E193" s="85"/>
      <c r="F193" s="84" t="s">
        <v>215</v>
      </c>
      <c r="G193" s="86">
        <f t="shared" si="45"/>
        <v>16.079999999999998</v>
      </c>
      <c r="H193" s="105">
        <f t="shared" si="46"/>
        <v>0</v>
      </c>
      <c r="I193" s="86">
        <v>16.079999999999998</v>
      </c>
      <c r="J193" s="87">
        <f t="shared" si="44"/>
        <v>0</v>
      </c>
      <c r="K193" s="88">
        <v>0.86</v>
      </c>
      <c r="L193" s="89">
        <f t="shared" si="47"/>
        <v>0</v>
      </c>
    </row>
    <row r="194" spans="1:12" s="71" customFormat="1" ht="12.75" customHeight="1" x14ac:dyDescent="0.25">
      <c r="A194" s="93"/>
      <c r="B194" s="82" t="s">
        <v>107</v>
      </c>
      <c r="C194" s="83" t="s">
        <v>363</v>
      </c>
      <c r="D194" s="12" t="s">
        <v>364</v>
      </c>
      <c r="E194" s="85"/>
      <c r="F194" s="84" t="s">
        <v>215</v>
      </c>
      <c r="G194" s="86">
        <f t="shared" si="45"/>
        <v>17.760000000000002</v>
      </c>
      <c r="H194" s="105">
        <f t="shared" si="46"/>
        <v>0</v>
      </c>
      <c r="I194" s="86">
        <v>17.760000000000002</v>
      </c>
      <c r="J194" s="87">
        <f t="shared" si="44"/>
        <v>0</v>
      </c>
      <c r="K194" s="88">
        <v>1.05</v>
      </c>
      <c r="L194" s="89">
        <f t="shared" si="47"/>
        <v>0</v>
      </c>
    </row>
    <row r="195" spans="1:12" s="71" customFormat="1" ht="12.75" customHeight="1" x14ac:dyDescent="0.25">
      <c r="A195" s="93"/>
      <c r="B195" s="82" t="s">
        <v>107</v>
      </c>
      <c r="C195" s="83" t="s">
        <v>365</v>
      </c>
      <c r="D195" s="12" t="s">
        <v>366</v>
      </c>
      <c r="E195" s="85"/>
      <c r="F195" s="84" t="s">
        <v>215</v>
      </c>
      <c r="G195" s="86">
        <f t="shared" si="45"/>
        <v>20.56</v>
      </c>
      <c r="H195" s="105">
        <f t="shared" si="46"/>
        <v>0</v>
      </c>
      <c r="I195" s="86">
        <v>20.56</v>
      </c>
      <c r="J195" s="87">
        <f t="shared" si="44"/>
        <v>0</v>
      </c>
      <c r="K195" s="88">
        <v>1.24</v>
      </c>
      <c r="L195" s="89">
        <f t="shared" si="47"/>
        <v>0</v>
      </c>
    </row>
    <row r="196" spans="1:12" s="71" customFormat="1" ht="12.75" customHeight="1" x14ac:dyDescent="0.25">
      <c r="A196" s="93"/>
      <c r="B196" s="82" t="s">
        <v>107</v>
      </c>
      <c r="C196" s="83" t="s">
        <v>367</v>
      </c>
      <c r="D196" s="12" t="s">
        <v>368</v>
      </c>
      <c r="E196" s="85"/>
      <c r="F196" s="84" t="s">
        <v>215</v>
      </c>
      <c r="G196" s="86">
        <f t="shared" si="45"/>
        <v>22.88</v>
      </c>
      <c r="H196" s="105">
        <f t="shared" si="46"/>
        <v>0</v>
      </c>
      <c r="I196" s="86">
        <v>22.88</v>
      </c>
      <c r="J196" s="87">
        <f t="shared" si="44"/>
        <v>0</v>
      </c>
      <c r="K196" s="88">
        <v>1.43</v>
      </c>
      <c r="L196" s="89">
        <f t="shared" si="47"/>
        <v>0</v>
      </c>
    </row>
    <row r="197" spans="1:12" ht="12.75" customHeight="1" x14ac:dyDescent="0.25">
      <c r="D197" s="72"/>
      <c r="H197" s="107"/>
      <c r="I197" s="109"/>
    </row>
    <row r="198" spans="1:12" ht="12.75" customHeight="1" x14ac:dyDescent="0.25">
      <c r="D198" s="18" t="s">
        <v>71</v>
      </c>
      <c r="H198" s="107"/>
      <c r="I198" s="109"/>
    </row>
    <row r="199" spans="1:12" s="71" customFormat="1" ht="12.75" customHeight="1" x14ac:dyDescent="0.25">
      <c r="A199" s="93"/>
      <c r="B199" s="82" t="s">
        <v>107</v>
      </c>
      <c r="C199" s="83" t="s">
        <v>369</v>
      </c>
      <c r="D199" s="12" t="s">
        <v>370</v>
      </c>
      <c r="E199" s="85"/>
      <c r="F199" s="84" t="s">
        <v>215</v>
      </c>
      <c r="G199" s="86">
        <f t="shared" ref="G199:G204" si="48">I199*(1-J199)</f>
        <v>10</v>
      </c>
      <c r="H199" s="105">
        <f t="shared" ref="H199:H204" si="49">E199*G199</f>
        <v>0</v>
      </c>
      <c r="I199" s="86">
        <v>10</v>
      </c>
      <c r="J199" s="87">
        <f t="shared" ref="J199:J204" si="50">G$16/100</f>
        <v>0</v>
      </c>
      <c r="K199" s="88">
        <v>0.4</v>
      </c>
      <c r="L199" s="89">
        <f t="shared" ref="L199:L204" si="51">E199*K199</f>
        <v>0</v>
      </c>
    </row>
    <row r="200" spans="1:12" s="71" customFormat="1" ht="12.75" customHeight="1" x14ac:dyDescent="0.25">
      <c r="A200" s="93"/>
      <c r="B200" s="82" t="s">
        <v>107</v>
      </c>
      <c r="C200" s="83" t="s">
        <v>371</v>
      </c>
      <c r="D200" s="12" t="s">
        <v>372</v>
      </c>
      <c r="E200" s="85"/>
      <c r="F200" s="84" t="s">
        <v>215</v>
      </c>
      <c r="G200" s="86">
        <f t="shared" si="48"/>
        <v>10.96</v>
      </c>
      <c r="H200" s="105">
        <f t="shared" si="49"/>
        <v>0</v>
      </c>
      <c r="I200" s="86">
        <v>10.96</v>
      </c>
      <c r="J200" s="87">
        <f t="shared" si="50"/>
        <v>0</v>
      </c>
      <c r="K200" s="88">
        <v>0.55000000000000004</v>
      </c>
      <c r="L200" s="89">
        <f t="shared" si="51"/>
        <v>0</v>
      </c>
    </row>
    <row r="201" spans="1:12" s="71" customFormat="1" ht="12.75" customHeight="1" x14ac:dyDescent="0.25">
      <c r="A201" s="93"/>
      <c r="B201" s="82" t="s">
        <v>107</v>
      </c>
      <c r="C201" s="83" t="s">
        <v>373</v>
      </c>
      <c r="D201" s="12" t="s">
        <v>374</v>
      </c>
      <c r="E201" s="85"/>
      <c r="F201" s="84" t="s">
        <v>215</v>
      </c>
      <c r="G201" s="86">
        <f t="shared" si="48"/>
        <v>12.08</v>
      </c>
      <c r="H201" s="105">
        <f t="shared" si="49"/>
        <v>0</v>
      </c>
      <c r="I201" s="86">
        <v>12.08</v>
      </c>
      <c r="J201" s="87">
        <f t="shared" si="50"/>
        <v>0</v>
      </c>
      <c r="K201" s="88">
        <v>0.71</v>
      </c>
      <c r="L201" s="89">
        <f t="shared" si="51"/>
        <v>0</v>
      </c>
    </row>
    <row r="202" spans="1:12" s="71" customFormat="1" ht="12.75" customHeight="1" x14ac:dyDescent="0.25">
      <c r="A202" s="93"/>
      <c r="B202" s="82" t="s">
        <v>107</v>
      </c>
      <c r="C202" s="83" t="s">
        <v>375</v>
      </c>
      <c r="D202" s="12" t="s">
        <v>376</v>
      </c>
      <c r="E202" s="85"/>
      <c r="F202" s="84" t="s">
        <v>215</v>
      </c>
      <c r="G202" s="86">
        <f t="shared" si="48"/>
        <v>14.16</v>
      </c>
      <c r="H202" s="105">
        <f t="shared" si="49"/>
        <v>0</v>
      </c>
      <c r="I202" s="86">
        <v>14.16</v>
      </c>
      <c r="J202" s="87">
        <f t="shared" si="50"/>
        <v>0</v>
      </c>
      <c r="K202" s="88">
        <v>1.01</v>
      </c>
      <c r="L202" s="89">
        <f t="shared" si="51"/>
        <v>0</v>
      </c>
    </row>
    <row r="203" spans="1:12" s="71" customFormat="1" ht="12.75" customHeight="1" x14ac:dyDescent="0.25">
      <c r="A203" s="93"/>
      <c r="B203" s="82" t="s">
        <v>107</v>
      </c>
      <c r="C203" s="83" t="s">
        <v>377</v>
      </c>
      <c r="D203" s="12" t="s">
        <v>378</v>
      </c>
      <c r="E203" s="85"/>
      <c r="F203" s="84" t="s">
        <v>215</v>
      </c>
      <c r="G203" s="86">
        <f t="shared" si="48"/>
        <v>16.600000000000001</v>
      </c>
      <c r="H203" s="105">
        <f t="shared" si="49"/>
        <v>0</v>
      </c>
      <c r="I203" s="86">
        <v>16.600000000000001</v>
      </c>
      <c r="J203" s="87">
        <f t="shared" si="50"/>
        <v>0</v>
      </c>
      <c r="K203" s="88">
        <v>1.32</v>
      </c>
      <c r="L203" s="89">
        <f t="shared" si="51"/>
        <v>0</v>
      </c>
    </row>
    <row r="204" spans="1:12" s="71" customFormat="1" ht="12.75" customHeight="1" x14ac:dyDescent="0.25">
      <c r="A204" s="93"/>
      <c r="B204" s="82" t="s">
        <v>107</v>
      </c>
      <c r="C204" s="83" t="s">
        <v>379</v>
      </c>
      <c r="D204" s="12" t="s">
        <v>380</v>
      </c>
      <c r="E204" s="85"/>
      <c r="F204" s="84" t="s">
        <v>215</v>
      </c>
      <c r="G204" s="86">
        <f t="shared" si="48"/>
        <v>18.64</v>
      </c>
      <c r="H204" s="105">
        <f t="shared" si="49"/>
        <v>0</v>
      </c>
      <c r="I204" s="86">
        <v>18.64</v>
      </c>
      <c r="J204" s="87">
        <f t="shared" si="50"/>
        <v>0</v>
      </c>
      <c r="K204" s="88">
        <v>1.62</v>
      </c>
      <c r="L204" s="89">
        <f t="shared" si="51"/>
        <v>0</v>
      </c>
    </row>
    <row r="205" spans="1:12" ht="12.75" customHeight="1" x14ac:dyDescent="0.25">
      <c r="H205" s="107"/>
      <c r="I205" s="109"/>
    </row>
    <row r="206" spans="1:12" ht="12.75" customHeight="1" x14ac:dyDescent="0.25">
      <c r="D206" s="18" t="s">
        <v>72</v>
      </c>
      <c r="H206" s="107"/>
      <c r="I206" s="109"/>
    </row>
    <row r="207" spans="1:12" s="71" customFormat="1" ht="12.75" customHeight="1" x14ac:dyDescent="0.25">
      <c r="A207" s="93"/>
      <c r="B207" s="82" t="s">
        <v>107</v>
      </c>
      <c r="C207" s="83" t="s">
        <v>381</v>
      </c>
      <c r="D207" s="12" t="s">
        <v>382</v>
      </c>
      <c r="E207" s="85"/>
      <c r="F207" s="84" t="s">
        <v>215</v>
      </c>
      <c r="G207" s="86">
        <f>I207*(1-J207)</f>
        <v>17.64</v>
      </c>
      <c r="H207" s="105">
        <f>E207*G207</f>
        <v>0</v>
      </c>
      <c r="I207" s="86">
        <v>17.64</v>
      </c>
      <c r="J207" s="87">
        <f t="shared" ref="J207:J224" si="52">G$16/100</f>
        <v>0</v>
      </c>
      <c r="K207" s="88">
        <v>0.81</v>
      </c>
      <c r="L207" s="89">
        <f>E207*K207</f>
        <v>0</v>
      </c>
    </row>
    <row r="208" spans="1:12" s="71" customFormat="1" ht="12.75" customHeight="1" x14ac:dyDescent="0.25">
      <c r="A208" s="93"/>
      <c r="B208" s="82" t="s">
        <v>107</v>
      </c>
      <c r="C208" s="83" t="s">
        <v>383</v>
      </c>
      <c r="D208" s="12" t="s">
        <v>384</v>
      </c>
      <c r="E208" s="85"/>
      <c r="F208" s="84" t="s">
        <v>215</v>
      </c>
      <c r="G208" s="86">
        <f>I208*(1-J208)</f>
        <v>20.48</v>
      </c>
      <c r="H208" s="105">
        <f>E208*G208</f>
        <v>0</v>
      </c>
      <c r="I208" s="86">
        <v>20.48</v>
      </c>
      <c r="J208" s="87">
        <f t="shared" si="52"/>
        <v>0</v>
      </c>
      <c r="K208" s="88">
        <v>1.1100000000000001</v>
      </c>
      <c r="L208" s="89">
        <f>E208*K208</f>
        <v>0</v>
      </c>
    </row>
    <row r="209" spans="1:12" s="71" customFormat="1" ht="12.75" customHeight="1" x14ac:dyDescent="0.25">
      <c r="A209" s="93"/>
      <c r="B209" s="82" t="s">
        <v>107</v>
      </c>
      <c r="C209" s="83" t="s">
        <v>385</v>
      </c>
      <c r="D209" s="12" t="s">
        <v>386</v>
      </c>
      <c r="E209" s="85"/>
      <c r="F209" s="84" t="s">
        <v>215</v>
      </c>
      <c r="G209" s="86">
        <f>I209*(1-J209)</f>
        <v>23.8</v>
      </c>
      <c r="H209" s="105">
        <f>E209*G209</f>
        <v>0</v>
      </c>
      <c r="I209" s="86">
        <v>23.8</v>
      </c>
      <c r="J209" s="87">
        <f t="shared" si="52"/>
        <v>0</v>
      </c>
      <c r="K209" s="88">
        <v>1.58</v>
      </c>
      <c r="L209" s="89">
        <f>E209*K209</f>
        <v>0</v>
      </c>
    </row>
    <row r="210" spans="1:12" s="71" customFormat="1" ht="12.75" customHeight="1" x14ac:dyDescent="0.25">
      <c r="A210" s="93"/>
      <c r="B210" s="82" t="s">
        <v>107</v>
      </c>
      <c r="C210" s="83" t="s">
        <v>387</v>
      </c>
      <c r="D210" s="12" t="s">
        <v>388</v>
      </c>
      <c r="E210" s="85"/>
      <c r="F210" s="84" t="s">
        <v>215</v>
      </c>
      <c r="G210" s="86">
        <f>I210*(1-J210)</f>
        <v>30.32</v>
      </c>
      <c r="H210" s="105">
        <f>E210*G210</f>
        <v>0</v>
      </c>
      <c r="I210" s="86">
        <v>30.32</v>
      </c>
      <c r="J210" s="87">
        <f t="shared" si="52"/>
        <v>0</v>
      </c>
      <c r="K210" s="88">
        <v>2.2599999999999998</v>
      </c>
      <c r="L210" s="89">
        <f>E210*K210</f>
        <v>0</v>
      </c>
    </row>
    <row r="211" spans="1:12" s="71" customFormat="1" ht="6.95" customHeight="1" x14ac:dyDescent="0.25">
      <c r="A211" s="93"/>
      <c r="B211" s="82"/>
      <c r="C211" s="90"/>
      <c r="D211" s="12"/>
      <c r="E211" s="91"/>
      <c r="F211" s="84"/>
      <c r="G211" s="86"/>
      <c r="H211" s="106"/>
      <c r="I211" s="86"/>
      <c r="J211" s="92"/>
      <c r="K211" s="88"/>
      <c r="L211" s="89"/>
    </row>
    <row r="212" spans="1:12" s="71" customFormat="1" ht="12.75" customHeight="1" x14ac:dyDescent="0.25">
      <c r="A212" s="93"/>
      <c r="B212" s="82" t="s">
        <v>107</v>
      </c>
      <c r="C212" s="83" t="s">
        <v>389</v>
      </c>
      <c r="D212" s="12" t="s">
        <v>390</v>
      </c>
      <c r="E212" s="85"/>
      <c r="F212" s="84" t="s">
        <v>215</v>
      </c>
      <c r="G212" s="86">
        <f t="shared" ref="G212:G224" si="53">I212*(1-J212)</f>
        <v>18.48</v>
      </c>
      <c r="H212" s="105">
        <f t="shared" ref="H212:H224" si="54">E212*G212</f>
        <v>0</v>
      </c>
      <c r="I212" s="86">
        <v>18.48</v>
      </c>
      <c r="J212" s="87">
        <f t="shared" si="52"/>
        <v>0</v>
      </c>
      <c r="K212" s="88">
        <v>0.96</v>
      </c>
      <c r="L212" s="89">
        <f t="shared" ref="L212:L224" si="55">E212*K212</f>
        <v>0</v>
      </c>
    </row>
    <row r="213" spans="1:12" s="71" customFormat="1" ht="12.75" customHeight="1" x14ac:dyDescent="0.25">
      <c r="A213" s="93"/>
      <c r="B213" s="82" t="s">
        <v>107</v>
      </c>
      <c r="C213" s="83" t="s">
        <v>391</v>
      </c>
      <c r="D213" s="12" t="s">
        <v>392</v>
      </c>
      <c r="E213" s="85"/>
      <c r="F213" s="84" t="s">
        <v>215</v>
      </c>
      <c r="G213" s="86">
        <f t="shared" si="53"/>
        <v>21.2</v>
      </c>
      <c r="H213" s="105">
        <f t="shared" si="54"/>
        <v>0</v>
      </c>
      <c r="I213" s="86">
        <v>21.2</v>
      </c>
      <c r="J213" s="87">
        <f t="shared" si="52"/>
        <v>0</v>
      </c>
      <c r="K213" s="88">
        <v>1.27</v>
      </c>
      <c r="L213" s="89">
        <f t="shared" si="55"/>
        <v>0</v>
      </c>
    </row>
    <row r="214" spans="1:12" s="71" customFormat="1" ht="12.75" customHeight="1" x14ac:dyDescent="0.25">
      <c r="A214" s="93"/>
      <c r="B214" s="82" t="s">
        <v>107</v>
      </c>
      <c r="C214" s="83" t="s">
        <v>393</v>
      </c>
      <c r="D214" s="12" t="s">
        <v>394</v>
      </c>
      <c r="E214" s="85"/>
      <c r="F214" s="84" t="s">
        <v>215</v>
      </c>
      <c r="G214" s="86">
        <f t="shared" si="53"/>
        <v>23.84</v>
      </c>
      <c r="H214" s="105">
        <f t="shared" si="54"/>
        <v>0</v>
      </c>
      <c r="I214" s="86">
        <v>23.84</v>
      </c>
      <c r="J214" s="87">
        <f t="shared" si="52"/>
        <v>0</v>
      </c>
      <c r="K214" s="88">
        <v>1.74</v>
      </c>
      <c r="L214" s="89">
        <f t="shared" si="55"/>
        <v>0</v>
      </c>
    </row>
    <row r="215" spans="1:12" s="71" customFormat="1" ht="12.75" customHeight="1" x14ac:dyDescent="0.25">
      <c r="A215" s="93"/>
      <c r="B215" s="82" t="s">
        <v>107</v>
      </c>
      <c r="C215" s="83" t="s">
        <v>395</v>
      </c>
      <c r="D215" s="12" t="s">
        <v>396</v>
      </c>
      <c r="E215" s="85"/>
      <c r="F215" s="84" t="s">
        <v>215</v>
      </c>
      <c r="G215" s="86">
        <f t="shared" si="53"/>
        <v>29.88</v>
      </c>
      <c r="H215" s="105">
        <f t="shared" si="54"/>
        <v>0</v>
      </c>
      <c r="I215" s="86">
        <v>29.88</v>
      </c>
      <c r="J215" s="87">
        <f t="shared" si="52"/>
        <v>0</v>
      </c>
      <c r="K215" s="88">
        <v>2.44</v>
      </c>
      <c r="L215" s="89">
        <f t="shared" si="55"/>
        <v>0</v>
      </c>
    </row>
    <row r="216" spans="1:12" s="71" customFormat="1" ht="12.75" customHeight="1" x14ac:dyDescent="0.25">
      <c r="A216" s="93"/>
      <c r="B216" s="82" t="s">
        <v>107</v>
      </c>
      <c r="C216" s="83" t="s">
        <v>397</v>
      </c>
      <c r="D216" s="12" t="s">
        <v>398</v>
      </c>
      <c r="E216" s="85"/>
      <c r="F216" s="84" t="s">
        <v>215</v>
      </c>
      <c r="G216" s="86">
        <f t="shared" si="53"/>
        <v>39.24</v>
      </c>
      <c r="H216" s="105">
        <f t="shared" si="54"/>
        <v>0</v>
      </c>
      <c r="I216" s="86">
        <v>39.24</v>
      </c>
      <c r="J216" s="87">
        <f t="shared" si="52"/>
        <v>0</v>
      </c>
      <c r="K216" s="88">
        <v>3.41</v>
      </c>
      <c r="L216" s="89">
        <f t="shared" si="55"/>
        <v>0</v>
      </c>
    </row>
    <row r="217" spans="1:12" s="71" customFormat="1" ht="12.75" customHeight="1" x14ac:dyDescent="0.25">
      <c r="A217" s="93"/>
      <c r="B217" s="82" t="s">
        <v>107</v>
      </c>
      <c r="C217" s="83" t="s">
        <v>399</v>
      </c>
      <c r="D217" s="12" t="s">
        <v>400</v>
      </c>
      <c r="E217" s="85"/>
      <c r="F217" s="84" t="s">
        <v>215</v>
      </c>
      <c r="G217" s="86">
        <f t="shared" si="53"/>
        <v>47.2</v>
      </c>
      <c r="H217" s="105">
        <f t="shared" si="54"/>
        <v>0</v>
      </c>
      <c r="I217" s="86">
        <v>47.2</v>
      </c>
      <c r="J217" s="87">
        <f t="shared" si="52"/>
        <v>0</v>
      </c>
      <c r="K217" s="88">
        <v>4.54</v>
      </c>
      <c r="L217" s="89">
        <f t="shared" si="55"/>
        <v>0</v>
      </c>
    </row>
    <row r="218" spans="1:12" s="71" customFormat="1" ht="6.95" customHeight="1" x14ac:dyDescent="0.25">
      <c r="A218" s="93"/>
      <c r="B218" s="82"/>
      <c r="C218" s="90"/>
      <c r="D218" s="12"/>
      <c r="E218" s="91"/>
      <c r="F218" s="84"/>
      <c r="G218" s="86"/>
      <c r="H218" s="106"/>
      <c r="I218" s="86"/>
      <c r="J218" s="92"/>
      <c r="K218" s="88"/>
      <c r="L218" s="89"/>
    </row>
    <row r="219" spans="1:12" s="71" customFormat="1" ht="12.75" customHeight="1" x14ac:dyDescent="0.25">
      <c r="A219" s="93"/>
      <c r="B219" s="82" t="s">
        <v>107</v>
      </c>
      <c r="C219" s="83" t="s">
        <v>401</v>
      </c>
      <c r="D219" s="12" t="s">
        <v>402</v>
      </c>
      <c r="E219" s="85"/>
      <c r="F219" s="84" t="s">
        <v>215</v>
      </c>
      <c r="G219" s="86">
        <f t="shared" si="53"/>
        <v>20.92</v>
      </c>
      <c r="H219" s="105">
        <f t="shared" si="54"/>
        <v>0</v>
      </c>
      <c r="I219" s="86">
        <v>20.92</v>
      </c>
      <c r="J219" s="87">
        <f t="shared" si="52"/>
        <v>0</v>
      </c>
      <c r="K219" s="88">
        <v>1.19</v>
      </c>
      <c r="L219" s="89">
        <f t="shared" si="55"/>
        <v>0</v>
      </c>
    </row>
    <row r="220" spans="1:12" s="71" customFormat="1" ht="12.75" customHeight="1" x14ac:dyDescent="0.25">
      <c r="A220" s="93"/>
      <c r="B220" s="82" t="s">
        <v>107</v>
      </c>
      <c r="C220" s="83" t="s">
        <v>403</v>
      </c>
      <c r="D220" s="12" t="s">
        <v>404</v>
      </c>
      <c r="E220" s="85"/>
      <c r="F220" s="84" t="s">
        <v>215</v>
      </c>
      <c r="G220" s="86">
        <f t="shared" si="53"/>
        <v>24.36</v>
      </c>
      <c r="H220" s="105">
        <f t="shared" si="54"/>
        <v>0</v>
      </c>
      <c r="I220" s="86">
        <v>24.36</v>
      </c>
      <c r="J220" s="87">
        <f t="shared" si="52"/>
        <v>0</v>
      </c>
      <c r="K220" s="88">
        <v>1.51</v>
      </c>
      <c r="L220" s="89">
        <f t="shared" si="55"/>
        <v>0</v>
      </c>
    </row>
    <row r="221" spans="1:12" s="71" customFormat="1" ht="12.75" customHeight="1" x14ac:dyDescent="0.25">
      <c r="A221" s="93"/>
      <c r="B221" s="82" t="s">
        <v>107</v>
      </c>
      <c r="C221" s="83" t="s">
        <v>405</v>
      </c>
      <c r="D221" s="12" t="s">
        <v>406</v>
      </c>
      <c r="E221" s="85"/>
      <c r="F221" s="84" t="s">
        <v>215</v>
      </c>
      <c r="G221" s="86">
        <f t="shared" si="53"/>
        <v>26.76</v>
      </c>
      <c r="H221" s="105">
        <f t="shared" si="54"/>
        <v>0</v>
      </c>
      <c r="I221" s="86">
        <v>26.76</v>
      </c>
      <c r="J221" s="87">
        <f t="shared" si="52"/>
        <v>0</v>
      </c>
      <c r="K221" s="88">
        <v>2</v>
      </c>
      <c r="L221" s="89">
        <f t="shared" si="55"/>
        <v>0</v>
      </c>
    </row>
    <row r="222" spans="1:12" s="71" customFormat="1" ht="12.75" customHeight="1" x14ac:dyDescent="0.25">
      <c r="A222" s="93"/>
      <c r="B222" s="82" t="s">
        <v>107</v>
      </c>
      <c r="C222" s="83" t="s">
        <v>407</v>
      </c>
      <c r="D222" s="12" t="s">
        <v>408</v>
      </c>
      <c r="E222" s="85"/>
      <c r="F222" s="84" t="s">
        <v>215</v>
      </c>
      <c r="G222" s="86">
        <f t="shared" si="53"/>
        <v>33.200000000000003</v>
      </c>
      <c r="H222" s="105">
        <f t="shared" si="54"/>
        <v>0</v>
      </c>
      <c r="I222" s="86">
        <v>33.200000000000003</v>
      </c>
      <c r="J222" s="87">
        <f t="shared" si="52"/>
        <v>0</v>
      </c>
      <c r="K222" s="88">
        <v>2.71</v>
      </c>
      <c r="L222" s="89">
        <f t="shared" si="55"/>
        <v>0</v>
      </c>
    </row>
    <row r="223" spans="1:12" s="71" customFormat="1" ht="12.75" customHeight="1" x14ac:dyDescent="0.25">
      <c r="A223" s="93"/>
      <c r="B223" s="82" t="s">
        <v>107</v>
      </c>
      <c r="C223" s="83" t="s">
        <v>409</v>
      </c>
      <c r="D223" s="12" t="s">
        <v>410</v>
      </c>
      <c r="E223" s="85"/>
      <c r="F223" s="84" t="s">
        <v>215</v>
      </c>
      <c r="G223" s="86">
        <f t="shared" si="53"/>
        <v>42.32</v>
      </c>
      <c r="H223" s="105">
        <f t="shared" si="54"/>
        <v>0</v>
      </c>
      <c r="I223" s="86">
        <v>42.32</v>
      </c>
      <c r="J223" s="87">
        <f t="shared" si="52"/>
        <v>0</v>
      </c>
      <c r="K223" s="88">
        <v>3.71</v>
      </c>
      <c r="L223" s="89">
        <f t="shared" si="55"/>
        <v>0</v>
      </c>
    </row>
    <row r="224" spans="1:12" s="71" customFormat="1" ht="12.75" customHeight="1" x14ac:dyDescent="0.25">
      <c r="A224" s="93"/>
      <c r="B224" s="82" t="s">
        <v>107</v>
      </c>
      <c r="C224" s="83" t="s">
        <v>411</v>
      </c>
      <c r="D224" s="12" t="s">
        <v>412</v>
      </c>
      <c r="E224" s="85"/>
      <c r="F224" s="84" t="s">
        <v>215</v>
      </c>
      <c r="G224" s="86">
        <f t="shared" si="53"/>
        <v>50.44</v>
      </c>
      <c r="H224" s="105">
        <f t="shared" si="54"/>
        <v>0</v>
      </c>
      <c r="I224" s="86">
        <v>50.44</v>
      </c>
      <c r="J224" s="87">
        <f t="shared" si="52"/>
        <v>0</v>
      </c>
      <c r="K224" s="88">
        <v>4.87</v>
      </c>
      <c r="L224" s="89">
        <f t="shared" si="55"/>
        <v>0</v>
      </c>
    </row>
    <row r="225" spans="1:12" ht="12.75" customHeight="1" x14ac:dyDescent="0.25">
      <c r="H225" s="107"/>
      <c r="I225" s="109"/>
    </row>
    <row r="226" spans="1:12" ht="12.75" customHeight="1" x14ac:dyDescent="0.25">
      <c r="D226" s="18" t="s">
        <v>73</v>
      </c>
      <c r="H226" s="107"/>
      <c r="I226" s="109"/>
    </row>
    <row r="227" spans="1:12" s="71" customFormat="1" ht="12.75" customHeight="1" x14ac:dyDescent="0.2">
      <c r="A227" s="81"/>
      <c r="B227" s="82" t="s">
        <v>107</v>
      </c>
      <c r="C227" s="83" t="s">
        <v>413</v>
      </c>
      <c r="D227" s="12" t="s">
        <v>414</v>
      </c>
      <c r="E227" s="85"/>
      <c r="F227" s="84" t="s">
        <v>215</v>
      </c>
      <c r="G227" s="86">
        <f t="shared" ref="G227:G232" si="56">I227*(1-J227)</f>
        <v>11.28</v>
      </c>
      <c r="H227" s="105">
        <f t="shared" ref="H227:H232" si="57">E227*G227</f>
        <v>0</v>
      </c>
      <c r="I227" s="86">
        <v>11.28</v>
      </c>
      <c r="J227" s="87">
        <f t="shared" ref="J227:J232" si="58">G$16/100</f>
        <v>0</v>
      </c>
      <c r="K227" s="88">
        <v>0.45</v>
      </c>
      <c r="L227" s="89">
        <f t="shared" ref="L227:L232" si="59">E227*K227</f>
        <v>0</v>
      </c>
    </row>
    <row r="228" spans="1:12" s="71" customFormat="1" ht="12.75" customHeight="1" x14ac:dyDescent="0.2">
      <c r="A228" s="81"/>
      <c r="B228" s="82" t="s">
        <v>107</v>
      </c>
      <c r="C228" s="83" t="s">
        <v>415</v>
      </c>
      <c r="D228" s="12" t="s">
        <v>416</v>
      </c>
      <c r="E228" s="85"/>
      <c r="F228" s="84" t="s">
        <v>215</v>
      </c>
      <c r="G228" s="86">
        <f t="shared" si="56"/>
        <v>12.32</v>
      </c>
      <c r="H228" s="105">
        <f t="shared" si="57"/>
        <v>0</v>
      </c>
      <c r="I228" s="86">
        <v>12.32</v>
      </c>
      <c r="J228" s="87">
        <f t="shared" si="58"/>
        <v>0</v>
      </c>
      <c r="K228" s="88">
        <v>0.66</v>
      </c>
      <c r="L228" s="89">
        <f t="shared" si="59"/>
        <v>0</v>
      </c>
    </row>
    <row r="229" spans="1:12" s="71" customFormat="1" ht="12.75" customHeight="1" x14ac:dyDescent="0.2">
      <c r="A229" s="81"/>
      <c r="B229" s="82" t="s">
        <v>107</v>
      </c>
      <c r="C229" s="83" t="s">
        <v>417</v>
      </c>
      <c r="D229" s="12" t="s">
        <v>418</v>
      </c>
      <c r="E229" s="85"/>
      <c r="F229" s="84" t="s">
        <v>215</v>
      </c>
      <c r="G229" s="86">
        <f t="shared" si="56"/>
        <v>15.44</v>
      </c>
      <c r="H229" s="105">
        <f t="shared" si="57"/>
        <v>0</v>
      </c>
      <c r="I229" s="86">
        <v>15.44</v>
      </c>
      <c r="J229" s="87">
        <f t="shared" si="58"/>
        <v>0</v>
      </c>
      <c r="K229" s="88">
        <v>0.89</v>
      </c>
      <c r="L229" s="89">
        <f t="shared" si="59"/>
        <v>0</v>
      </c>
    </row>
    <row r="230" spans="1:12" s="71" customFormat="1" ht="12.75" customHeight="1" x14ac:dyDescent="0.2">
      <c r="A230" s="81"/>
      <c r="B230" s="82" t="s">
        <v>107</v>
      </c>
      <c r="C230" s="83" t="s">
        <v>419</v>
      </c>
      <c r="D230" s="12" t="s">
        <v>420</v>
      </c>
      <c r="E230" s="85"/>
      <c r="F230" s="84" t="s">
        <v>215</v>
      </c>
      <c r="G230" s="86">
        <f t="shared" si="56"/>
        <v>20.2</v>
      </c>
      <c r="H230" s="105">
        <f t="shared" si="57"/>
        <v>0</v>
      </c>
      <c r="I230" s="86">
        <v>20.2</v>
      </c>
      <c r="J230" s="87">
        <f t="shared" si="58"/>
        <v>0</v>
      </c>
      <c r="K230" s="88">
        <v>1.44</v>
      </c>
      <c r="L230" s="89">
        <f t="shared" si="59"/>
        <v>0</v>
      </c>
    </row>
    <row r="231" spans="1:12" s="71" customFormat="1" ht="12.75" customHeight="1" x14ac:dyDescent="0.2">
      <c r="A231" s="81"/>
      <c r="B231" s="82" t="s">
        <v>107</v>
      </c>
      <c r="C231" s="83" t="s">
        <v>421</v>
      </c>
      <c r="D231" s="12" t="s">
        <v>422</v>
      </c>
      <c r="E231" s="85"/>
      <c r="F231" s="84" t="s">
        <v>215</v>
      </c>
      <c r="G231" s="86">
        <f t="shared" si="56"/>
        <v>28.28</v>
      </c>
      <c r="H231" s="105">
        <f t="shared" si="57"/>
        <v>0</v>
      </c>
      <c r="I231" s="86">
        <v>28.28</v>
      </c>
      <c r="J231" s="87">
        <f t="shared" si="58"/>
        <v>0</v>
      </c>
      <c r="K231" s="88">
        <v>2.09</v>
      </c>
      <c r="L231" s="89">
        <f t="shared" si="59"/>
        <v>0</v>
      </c>
    </row>
    <row r="232" spans="1:12" s="71" customFormat="1" ht="12.75" customHeight="1" x14ac:dyDescent="0.2">
      <c r="A232" s="81"/>
      <c r="B232" s="82" t="s">
        <v>107</v>
      </c>
      <c r="C232" s="83" t="s">
        <v>423</v>
      </c>
      <c r="D232" s="12" t="s">
        <v>424</v>
      </c>
      <c r="E232" s="85"/>
      <c r="F232" s="84" t="s">
        <v>215</v>
      </c>
      <c r="G232" s="86">
        <f t="shared" si="56"/>
        <v>39.68</v>
      </c>
      <c r="H232" s="105">
        <f t="shared" si="57"/>
        <v>0</v>
      </c>
      <c r="I232" s="86">
        <v>39.68</v>
      </c>
      <c r="J232" s="87">
        <f t="shared" si="58"/>
        <v>0</v>
      </c>
      <c r="K232" s="88">
        <v>2.86</v>
      </c>
      <c r="L232" s="89">
        <f t="shared" si="59"/>
        <v>0</v>
      </c>
    </row>
    <row r="233" spans="1:12" ht="12.75" customHeight="1" x14ac:dyDescent="0.25">
      <c r="H233" s="107"/>
      <c r="I233" s="109"/>
    </row>
    <row r="234" spans="1:12" ht="12.75" customHeight="1" x14ac:dyDescent="0.25">
      <c r="D234" s="18" t="s">
        <v>74</v>
      </c>
      <c r="H234" s="107"/>
      <c r="I234" s="109"/>
    </row>
    <row r="235" spans="1:12" s="71" customFormat="1" ht="12.75" customHeight="1" x14ac:dyDescent="0.25">
      <c r="A235" s="93"/>
      <c r="B235" s="82" t="s">
        <v>107</v>
      </c>
      <c r="C235" s="83" t="s">
        <v>425</v>
      </c>
      <c r="D235" s="12" t="s">
        <v>426</v>
      </c>
      <c r="E235" s="85"/>
      <c r="F235" s="84" t="s">
        <v>215</v>
      </c>
      <c r="G235" s="86">
        <f>I235*(1-J235)</f>
        <v>11.24</v>
      </c>
      <c r="H235" s="105">
        <f>E235*G235</f>
        <v>0</v>
      </c>
      <c r="I235" s="86">
        <v>11.24</v>
      </c>
      <c r="J235" s="87">
        <f t="shared" ref="J235:J254" si="60">G$16/100</f>
        <v>0</v>
      </c>
      <c r="K235" s="88">
        <v>0.4</v>
      </c>
      <c r="L235" s="89">
        <f>E235*K235</f>
        <v>0</v>
      </c>
    </row>
    <row r="236" spans="1:12" s="71" customFormat="1" ht="12.75" customHeight="1" x14ac:dyDescent="0.25">
      <c r="A236" s="93"/>
      <c r="B236" s="82" t="s">
        <v>107</v>
      </c>
      <c r="C236" s="83" t="s">
        <v>427</v>
      </c>
      <c r="D236" s="12" t="s">
        <v>428</v>
      </c>
      <c r="E236" s="85"/>
      <c r="F236" s="84" t="s">
        <v>215</v>
      </c>
      <c r="G236" s="86">
        <f>I236*(1-J236)</f>
        <v>11.72</v>
      </c>
      <c r="H236" s="105">
        <f>E236*G236</f>
        <v>0</v>
      </c>
      <c r="I236" s="86">
        <v>11.72</v>
      </c>
      <c r="J236" s="87">
        <f t="shared" si="60"/>
        <v>0</v>
      </c>
      <c r="K236" s="88">
        <v>0.47</v>
      </c>
      <c r="L236" s="89">
        <f>E236*K236</f>
        <v>0</v>
      </c>
    </row>
    <row r="237" spans="1:12" s="71" customFormat="1" ht="12.75" customHeight="1" x14ac:dyDescent="0.25">
      <c r="A237" s="93"/>
      <c r="B237" s="82" t="s">
        <v>107</v>
      </c>
      <c r="C237" s="83" t="s">
        <v>429</v>
      </c>
      <c r="D237" s="12" t="s">
        <v>430</v>
      </c>
      <c r="E237" s="85"/>
      <c r="F237" s="84" t="s">
        <v>215</v>
      </c>
      <c r="G237" s="86">
        <f>I237*(1-J237)</f>
        <v>12.22</v>
      </c>
      <c r="H237" s="105">
        <f>E237*G237</f>
        <v>0</v>
      </c>
      <c r="I237" s="86">
        <v>12.22</v>
      </c>
      <c r="J237" s="87">
        <f t="shared" si="60"/>
        <v>0</v>
      </c>
      <c r="K237" s="88">
        <v>0.54</v>
      </c>
      <c r="L237" s="89">
        <f>E237*K237</f>
        <v>0</v>
      </c>
    </row>
    <row r="238" spans="1:12" s="71" customFormat="1" ht="12.75" customHeight="1" x14ac:dyDescent="0.25">
      <c r="A238" s="93"/>
      <c r="B238" s="82" t="s">
        <v>107</v>
      </c>
      <c r="C238" s="83" t="s">
        <v>431</v>
      </c>
      <c r="D238" s="12" t="s">
        <v>432</v>
      </c>
      <c r="E238" s="85"/>
      <c r="F238" s="84" t="s">
        <v>215</v>
      </c>
      <c r="G238" s="86">
        <f>I238*(1-J238)</f>
        <v>15</v>
      </c>
      <c r="H238" s="105">
        <f>E238*G238</f>
        <v>0</v>
      </c>
      <c r="I238" s="86">
        <v>15</v>
      </c>
      <c r="J238" s="87">
        <f t="shared" si="60"/>
        <v>0</v>
      </c>
      <c r="K238" s="88">
        <v>0.68</v>
      </c>
      <c r="L238" s="89">
        <f>E238*K238</f>
        <v>0</v>
      </c>
    </row>
    <row r="239" spans="1:12" s="71" customFormat="1" ht="6.95" customHeight="1" x14ac:dyDescent="0.25">
      <c r="A239" s="93"/>
      <c r="B239" s="82"/>
      <c r="C239" s="90"/>
      <c r="D239" s="12"/>
      <c r="E239" s="91"/>
      <c r="F239" s="84"/>
      <c r="G239" s="86"/>
      <c r="H239" s="106"/>
      <c r="I239" s="86"/>
      <c r="J239" s="92"/>
      <c r="K239" s="88"/>
      <c r="L239" s="89"/>
    </row>
    <row r="240" spans="1:12" s="71" customFormat="1" ht="12.75" customHeight="1" x14ac:dyDescent="0.25">
      <c r="A240" s="96"/>
      <c r="B240" s="82" t="s">
        <v>107</v>
      </c>
      <c r="C240" s="83" t="s">
        <v>433</v>
      </c>
      <c r="D240" s="84" t="s">
        <v>434</v>
      </c>
      <c r="E240" s="97"/>
      <c r="F240" s="12" t="s">
        <v>215</v>
      </c>
      <c r="G240" s="86">
        <f t="shared" ref="G240:G254" si="61">I240*(1-J240)</f>
        <v>9.48</v>
      </c>
      <c r="H240" s="105">
        <f t="shared" ref="H240:H254" si="62">E240*G240</f>
        <v>0</v>
      </c>
      <c r="I240" s="86">
        <v>9.48</v>
      </c>
      <c r="J240" s="87">
        <f t="shared" si="60"/>
        <v>0</v>
      </c>
      <c r="K240" s="88">
        <v>0.48</v>
      </c>
      <c r="L240" s="89">
        <f t="shared" ref="L240:L254" si="63">E240*K240</f>
        <v>0</v>
      </c>
    </row>
    <row r="241" spans="1:12" s="71" customFormat="1" ht="6.95" customHeight="1" x14ac:dyDescent="0.25">
      <c r="A241" s="96"/>
      <c r="B241" s="82"/>
      <c r="C241" s="90"/>
      <c r="D241" s="84"/>
      <c r="E241" s="10"/>
      <c r="F241" s="12"/>
      <c r="G241" s="86"/>
      <c r="H241" s="106"/>
      <c r="I241" s="86"/>
      <c r="J241" s="92"/>
      <c r="K241" s="88"/>
      <c r="L241" s="89"/>
    </row>
    <row r="242" spans="1:12" s="71" customFormat="1" ht="12.75" customHeight="1" x14ac:dyDescent="0.25">
      <c r="A242" s="93"/>
      <c r="B242" s="82" t="s">
        <v>107</v>
      </c>
      <c r="C242" s="83" t="s">
        <v>435</v>
      </c>
      <c r="D242" s="12" t="s">
        <v>436</v>
      </c>
      <c r="E242" s="85"/>
      <c r="F242" s="84" t="s">
        <v>215</v>
      </c>
      <c r="G242" s="86">
        <f t="shared" si="61"/>
        <v>12.6</v>
      </c>
      <c r="H242" s="105">
        <f t="shared" si="62"/>
        <v>0</v>
      </c>
      <c r="I242" s="86">
        <v>12.6</v>
      </c>
      <c r="J242" s="87">
        <f t="shared" si="60"/>
        <v>0</v>
      </c>
      <c r="K242" s="88">
        <v>0.48</v>
      </c>
      <c r="L242" s="89">
        <f t="shared" si="63"/>
        <v>0</v>
      </c>
    </row>
    <row r="243" spans="1:12" s="71" customFormat="1" ht="12.75" customHeight="1" x14ac:dyDescent="0.25">
      <c r="A243" s="93"/>
      <c r="B243" s="82" t="s">
        <v>107</v>
      </c>
      <c r="C243" s="83" t="s">
        <v>437</v>
      </c>
      <c r="D243" s="12" t="s">
        <v>438</v>
      </c>
      <c r="E243" s="85"/>
      <c r="F243" s="84" t="s">
        <v>215</v>
      </c>
      <c r="G243" s="86">
        <f t="shared" si="61"/>
        <v>13.56</v>
      </c>
      <c r="H243" s="105">
        <f t="shared" si="62"/>
        <v>0</v>
      </c>
      <c r="I243" s="86">
        <v>13.56</v>
      </c>
      <c r="J243" s="87">
        <f t="shared" si="60"/>
        <v>0</v>
      </c>
      <c r="K243" s="88">
        <v>0.55000000000000004</v>
      </c>
      <c r="L243" s="89">
        <f t="shared" si="63"/>
        <v>0</v>
      </c>
    </row>
    <row r="244" spans="1:12" s="71" customFormat="1" ht="12.75" customHeight="1" x14ac:dyDescent="0.25">
      <c r="A244" s="93"/>
      <c r="B244" s="82" t="s">
        <v>107</v>
      </c>
      <c r="C244" s="83" t="s">
        <v>439</v>
      </c>
      <c r="D244" s="12" t="s">
        <v>440</v>
      </c>
      <c r="E244" s="85"/>
      <c r="F244" s="84" t="s">
        <v>215</v>
      </c>
      <c r="G244" s="86">
        <f t="shared" si="61"/>
        <v>14.6</v>
      </c>
      <c r="H244" s="105">
        <f t="shared" si="62"/>
        <v>0</v>
      </c>
      <c r="I244" s="86">
        <v>14.6</v>
      </c>
      <c r="J244" s="87">
        <f t="shared" si="60"/>
        <v>0</v>
      </c>
      <c r="K244" s="88">
        <v>0.63</v>
      </c>
      <c r="L244" s="89">
        <f t="shared" si="63"/>
        <v>0</v>
      </c>
    </row>
    <row r="245" spans="1:12" s="71" customFormat="1" ht="12.75" customHeight="1" x14ac:dyDescent="0.25">
      <c r="A245" s="93"/>
      <c r="B245" s="82" t="s">
        <v>107</v>
      </c>
      <c r="C245" s="83" t="s">
        <v>441</v>
      </c>
      <c r="D245" s="12" t="s">
        <v>442</v>
      </c>
      <c r="E245" s="85"/>
      <c r="F245" s="84" t="s">
        <v>215</v>
      </c>
      <c r="G245" s="86">
        <f t="shared" si="61"/>
        <v>17.920000000000002</v>
      </c>
      <c r="H245" s="105">
        <f t="shared" si="62"/>
        <v>0</v>
      </c>
      <c r="I245" s="86">
        <v>17.920000000000002</v>
      </c>
      <c r="J245" s="87">
        <f t="shared" si="60"/>
        <v>0</v>
      </c>
      <c r="K245" s="88">
        <v>0.77</v>
      </c>
      <c r="L245" s="89">
        <f t="shared" si="63"/>
        <v>0</v>
      </c>
    </row>
    <row r="246" spans="1:12" s="71" customFormat="1" ht="12.75" customHeight="1" x14ac:dyDescent="0.25">
      <c r="A246" s="93"/>
      <c r="B246" s="82" t="s">
        <v>107</v>
      </c>
      <c r="C246" s="83" t="s">
        <v>443</v>
      </c>
      <c r="D246" s="12" t="s">
        <v>444</v>
      </c>
      <c r="E246" s="85"/>
      <c r="F246" s="84" t="s">
        <v>215</v>
      </c>
      <c r="G246" s="86">
        <f t="shared" si="61"/>
        <v>19.399999999999999</v>
      </c>
      <c r="H246" s="105">
        <f t="shared" si="62"/>
        <v>0</v>
      </c>
      <c r="I246" s="86">
        <v>19.399999999999999</v>
      </c>
      <c r="J246" s="87">
        <f t="shared" si="60"/>
        <v>0</v>
      </c>
      <c r="K246" s="88">
        <v>0.91</v>
      </c>
      <c r="L246" s="89">
        <f t="shared" si="63"/>
        <v>0</v>
      </c>
    </row>
    <row r="247" spans="1:12" s="71" customFormat="1" ht="12.75" customHeight="1" x14ac:dyDescent="0.25">
      <c r="A247" s="93"/>
      <c r="B247" s="82" t="s">
        <v>107</v>
      </c>
      <c r="C247" s="83" t="s">
        <v>445</v>
      </c>
      <c r="D247" s="12" t="s">
        <v>446</v>
      </c>
      <c r="E247" s="85"/>
      <c r="F247" s="84" t="s">
        <v>215</v>
      </c>
      <c r="G247" s="86">
        <f t="shared" si="61"/>
        <v>21.12</v>
      </c>
      <c r="H247" s="105">
        <f t="shared" si="62"/>
        <v>0</v>
      </c>
      <c r="I247" s="86">
        <v>21.12</v>
      </c>
      <c r="J247" s="87">
        <f t="shared" si="60"/>
        <v>0</v>
      </c>
      <c r="K247" s="88">
        <v>1.05</v>
      </c>
      <c r="L247" s="89">
        <f t="shared" si="63"/>
        <v>0</v>
      </c>
    </row>
    <row r="248" spans="1:12" s="71" customFormat="1" ht="6.95" customHeight="1" x14ac:dyDescent="0.25">
      <c r="A248" s="93"/>
      <c r="B248" s="82"/>
      <c r="C248" s="90"/>
      <c r="D248" s="12"/>
      <c r="E248" s="91"/>
      <c r="F248" s="84"/>
      <c r="G248" s="86"/>
      <c r="H248" s="106"/>
      <c r="I248" s="86"/>
      <c r="J248" s="92"/>
      <c r="K248" s="88"/>
      <c r="L248" s="89"/>
    </row>
    <row r="249" spans="1:12" s="71" customFormat="1" ht="12.75" customHeight="1" x14ac:dyDescent="0.25">
      <c r="A249" s="93"/>
      <c r="B249" s="82" t="s">
        <v>107</v>
      </c>
      <c r="C249" s="83" t="s">
        <v>447</v>
      </c>
      <c r="D249" s="12" t="s">
        <v>448</v>
      </c>
      <c r="E249" s="85"/>
      <c r="F249" s="84" t="s">
        <v>215</v>
      </c>
      <c r="G249" s="86">
        <f t="shared" si="61"/>
        <v>13.24</v>
      </c>
      <c r="H249" s="105">
        <f t="shared" si="62"/>
        <v>0</v>
      </c>
      <c r="I249" s="86">
        <v>13.24</v>
      </c>
      <c r="J249" s="87">
        <f t="shared" si="60"/>
        <v>0</v>
      </c>
      <c r="K249" s="88">
        <v>0.61</v>
      </c>
      <c r="L249" s="89">
        <f t="shared" si="63"/>
        <v>0</v>
      </c>
    </row>
    <row r="250" spans="1:12" s="71" customFormat="1" ht="12.75" customHeight="1" x14ac:dyDescent="0.25">
      <c r="A250" s="93"/>
      <c r="B250" s="82" t="s">
        <v>107</v>
      </c>
      <c r="C250" s="83" t="s">
        <v>449</v>
      </c>
      <c r="D250" s="12" t="s">
        <v>450</v>
      </c>
      <c r="E250" s="85"/>
      <c r="F250" s="84" t="s">
        <v>215</v>
      </c>
      <c r="G250" s="86">
        <f t="shared" si="61"/>
        <v>14.24</v>
      </c>
      <c r="H250" s="105">
        <f t="shared" si="62"/>
        <v>0</v>
      </c>
      <c r="I250" s="86">
        <v>14.24</v>
      </c>
      <c r="J250" s="87">
        <f t="shared" si="60"/>
        <v>0</v>
      </c>
      <c r="K250" s="88">
        <v>0.69</v>
      </c>
      <c r="L250" s="89">
        <f t="shared" si="63"/>
        <v>0</v>
      </c>
    </row>
    <row r="251" spans="1:12" s="71" customFormat="1" ht="12.75" customHeight="1" x14ac:dyDescent="0.25">
      <c r="A251" s="93"/>
      <c r="B251" s="82" t="s">
        <v>107</v>
      </c>
      <c r="C251" s="83" t="s">
        <v>451</v>
      </c>
      <c r="D251" s="12" t="s">
        <v>452</v>
      </c>
      <c r="E251" s="85"/>
      <c r="F251" s="84" t="s">
        <v>215</v>
      </c>
      <c r="G251" s="86">
        <f t="shared" si="61"/>
        <v>15.24</v>
      </c>
      <c r="H251" s="105">
        <f t="shared" si="62"/>
        <v>0</v>
      </c>
      <c r="I251" s="86">
        <v>15.24</v>
      </c>
      <c r="J251" s="87">
        <f t="shared" si="60"/>
        <v>0</v>
      </c>
      <c r="K251" s="88">
        <v>0.76</v>
      </c>
      <c r="L251" s="89">
        <f t="shared" si="63"/>
        <v>0</v>
      </c>
    </row>
    <row r="252" spans="1:12" s="71" customFormat="1" ht="12.75" customHeight="1" x14ac:dyDescent="0.25">
      <c r="A252" s="93"/>
      <c r="B252" s="82" t="s">
        <v>107</v>
      </c>
      <c r="C252" s="83" t="s">
        <v>453</v>
      </c>
      <c r="D252" s="12" t="s">
        <v>454</v>
      </c>
      <c r="E252" s="85"/>
      <c r="F252" s="84" t="s">
        <v>215</v>
      </c>
      <c r="G252" s="86">
        <f t="shared" si="61"/>
        <v>18.559999999999999</v>
      </c>
      <c r="H252" s="105">
        <f t="shared" si="62"/>
        <v>0</v>
      </c>
      <c r="I252" s="86">
        <v>18.559999999999999</v>
      </c>
      <c r="J252" s="87">
        <f t="shared" si="60"/>
        <v>0</v>
      </c>
      <c r="K252" s="88">
        <v>0.9</v>
      </c>
      <c r="L252" s="89">
        <f t="shared" si="63"/>
        <v>0</v>
      </c>
    </row>
    <row r="253" spans="1:12" s="71" customFormat="1" ht="12.75" customHeight="1" x14ac:dyDescent="0.25">
      <c r="A253" s="93"/>
      <c r="B253" s="82" t="s">
        <v>107</v>
      </c>
      <c r="C253" s="83" t="s">
        <v>455</v>
      </c>
      <c r="D253" s="12" t="s">
        <v>456</v>
      </c>
      <c r="E253" s="85"/>
      <c r="F253" s="84" t="s">
        <v>215</v>
      </c>
      <c r="G253" s="86">
        <f t="shared" si="61"/>
        <v>20.04</v>
      </c>
      <c r="H253" s="105">
        <f t="shared" si="62"/>
        <v>0</v>
      </c>
      <c r="I253" s="86">
        <v>20.04</v>
      </c>
      <c r="J253" s="87">
        <f t="shared" si="60"/>
        <v>0</v>
      </c>
      <c r="K253" s="88">
        <v>1.04</v>
      </c>
      <c r="L253" s="89">
        <f t="shared" si="63"/>
        <v>0</v>
      </c>
    </row>
    <row r="254" spans="1:12" s="71" customFormat="1" ht="12.75" customHeight="1" x14ac:dyDescent="0.25">
      <c r="A254" s="93"/>
      <c r="B254" s="82" t="s">
        <v>107</v>
      </c>
      <c r="C254" s="83" t="s">
        <v>457</v>
      </c>
      <c r="D254" s="12" t="s">
        <v>458</v>
      </c>
      <c r="E254" s="85"/>
      <c r="F254" s="84" t="s">
        <v>215</v>
      </c>
      <c r="G254" s="86">
        <f t="shared" si="61"/>
        <v>22.76</v>
      </c>
      <c r="H254" s="105">
        <f t="shared" si="62"/>
        <v>0</v>
      </c>
      <c r="I254" s="86">
        <v>22.76</v>
      </c>
      <c r="J254" s="87">
        <f t="shared" si="60"/>
        <v>0</v>
      </c>
      <c r="K254" s="88">
        <v>1.18</v>
      </c>
      <c r="L254" s="89">
        <f t="shared" si="63"/>
        <v>0</v>
      </c>
    </row>
    <row r="255" spans="1:12" ht="12.75" customHeight="1" x14ac:dyDescent="0.25">
      <c r="H255" s="107"/>
      <c r="I255" s="109"/>
    </row>
    <row r="256" spans="1:12" ht="12.75" customHeight="1" x14ac:dyDescent="0.25">
      <c r="D256" s="18" t="s">
        <v>75</v>
      </c>
      <c r="H256" s="107"/>
      <c r="I256" s="109"/>
    </row>
    <row r="257" spans="1:12" s="71" customFormat="1" ht="12.75" customHeight="1" x14ac:dyDescent="0.2">
      <c r="A257" s="81"/>
      <c r="B257" s="82" t="s">
        <v>107</v>
      </c>
      <c r="C257" s="83" t="s">
        <v>459</v>
      </c>
      <c r="D257" s="12" t="s">
        <v>460</v>
      </c>
      <c r="E257" s="85"/>
      <c r="F257" s="84" t="s">
        <v>215</v>
      </c>
      <c r="G257" s="86">
        <f t="shared" ref="G257:G262" si="64">I257*(1-J257)</f>
        <v>8.7200000000000006</v>
      </c>
      <c r="H257" s="105">
        <f t="shared" ref="H257:H262" si="65">E257*G257</f>
        <v>0</v>
      </c>
      <c r="I257" s="86">
        <v>8.7200000000000006</v>
      </c>
      <c r="J257" s="87">
        <f t="shared" ref="J257:J262" si="66">G$16/100</f>
        <v>0</v>
      </c>
      <c r="K257" s="88">
        <v>0.22</v>
      </c>
      <c r="L257" s="89">
        <f t="shared" ref="L257:L261" si="67">E257*K257</f>
        <v>0</v>
      </c>
    </row>
    <row r="258" spans="1:12" s="71" customFormat="1" ht="12.75" customHeight="1" x14ac:dyDescent="0.2">
      <c r="A258" s="81"/>
      <c r="B258" s="82" t="s">
        <v>107</v>
      </c>
      <c r="C258" s="83" t="s">
        <v>461</v>
      </c>
      <c r="D258" s="12" t="s">
        <v>462</v>
      </c>
      <c r="E258" s="85"/>
      <c r="F258" s="84" t="s">
        <v>215</v>
      </c>
      <c r="G258" s="86">
        <f t="shared" si="64"/>
        <v>8.9600000000000009</v>
      </c>
      <c r="H258" s="105">
        <f t="shared" si="65"/>
        <v>0</v>
      </c>
      <c r="I258" s="86">
        <v>8.9600000000000009</v>
      </c>
      <c r="J258" s="87">
        <f t="shared" si="66"/>
        <v>0</v>
      </c>
      <c r="K258" s="88">
        <v>0.27</v>
      </c>
      <c r="L258" s="89">
        <f t="shared" si="67"/>
        <v>0</v>
      </c>
    </row>
    <row r="259" spans="1:12" s="71" customFormat="1" ht="12.75" customHeight="1" x14ac:dyDescent="0.2">
      <c r="A259" s="81"/>
      <c r="B259" s="82" t="s">
        <v>107</v>
      </c>
      <c r="C259" s="83" t="s">
        <v>463</v>
      </c>
      <c r="D259" s="12" t="s">
        <v>464</v>
      </c>
      <c r="E259" s="85"/>
      <c r="F259" s="84" t="s">
        <v>215</v>
      </c>
      <c r="G259" s="86">
        <f t="shared" si="64"/>
        <v>9.68</v>
      </c>
      <c r="H259" s="105">
        <f t="shared" si="65"/>
        <v>0</v>
      </c>
      <c r="I259" s="86">
        <v>9.68</v>
      </c>
      <c r="J259" s="87">
        <f t="shared" si="66"/>
        <v>0</v>
      </c>
      <c r="K259" s="88">
        <v>0.33</v>
      </c>
      <c r="L259" s="89">
        <f t="shared" si="67"/>
        <v>0</v>
      </c>
    </row>
    <row r="260" spans="1:12" s="71" customFormat="1" ht="12.75" customHeight="1" x14ac:dyDescent="0.2">
      <c r="A260" s="81"/>
      <c r="B260" s="82" t="s">
        <v>107</v>
      </c>
      <c r="C260" s="83" t="s">
        <v>465</v>
      </c>
      <c r="D260" s="12" t="s">
        <v>466</v>
      </c>
      <c r="E260" s="85"/>
      <c r="F260" s="84" t="s">
        <v>215</v>
      </c>
      <c r="G260" s="86">
        <f t="shared" si="64"/>
        <v>10.6</v>
      </c>
      <c r="H260" s="105">
        <f t="shared" si="65"/>
        <v>0</v>
      </c>
      <c r="I260" s="86">
        <v>10.6</v>
      </c>
      <c r="J260" s="87">
        <f t="shared" si="66"/>
        <v>0</v>
      </c>
      <c r="K260" s="88">
        <v>0.44</v>
      </c>
      <c r="L260" s="89">
        <f t="shared" si="67"/>
        <v>0</v>
      </c>
    </row>
    <row r="261" spans="1:12" s="71" customFormat="1" ht="12.75" customHeight="1" x14ac:dyDescent="0.2">
      <c r="A261" s="81"/>
      <c r="B261" s="82" t="s">
        <v>107</v>
      </c>
      <c r="C261" s="83" t="s">
        <v>467</v>
      </c>
      <c r="D261" s="12" t="s">
        <v>468</v>
      </c>
      <c r="E261" s="85"/>
      <c r="F261" s="84" t="s">
        <v>215</v>
      </c>
      <c r="G261" s="86">
        <f t="shared" si="64"/>
        <v>11.6</v>
      </c>
      <c r="H261" s="105">
        <f t="shared" si="65"/>
        <v>0</v>
      </c>
      <c r="I261" s="86">
        <v>11.6</v>
      </c>
      <c r="J261" s="87">
        <f t="shared" si="66"/>
        <v>0</v>
      </c>
      <c r="K261" s="88">
        <v>0.55000000000000004</v>
      </c>
      <c r="L261" s="89">
        <f t="shared" si="67"/>
        <v>0</v>
      </c>
    </row>
    <row r="262" spans="1:12" s="71" customFormat="1" ht="12.75" customHeight="1" x14ac:dyDescent="0.2">
      <c r="A262" s="81"/>
      <c r="B262" s="82" t="s">
        <v>107</v>
      </c>
      <c r="C262" s="83" t="s">
        <v>469</v>
      </c>
      <c r="D262" s="12" t="s">
        <v>470</v>
      </c>
      <c r="E262" s="85"/>
      <c r="F262" s="84" t="s">
        <v>215</v>
      </c>
      <c r="G262" s="86">
        <f t="shared" si="64"/>
        <v>16.440000000000001</v>
      </c>
      <c r="H262" s="105">
        <f t="shared" si="65"/>
        <v>0</v>
      </c>
      <c r="I262" s="86">
        <v>16.440000000000001</v>
      </c>
      <c r="J262" s="87">
        <f t="shared" si="66"/>
        <v>0</v>
      </c>
      <c r="K262" s="88">
        <v>0.66</v>
      </c>
      <c r="L262" s="89">
        <f>E262*K262</f>
        <v>0</v>
      </c>
    </row>
    <row r="263" spans="1:12" ht="12.75" customHeight="1" x14ac:dyDescent="0.25">
      <c r="H263" s="107"/>
      <c r="I263" s="109"/>
    </row>
    <row r="264" spans="1:12" ht="12.75" customHeight="1" x14ac:dyDescent="0.25">
      <c r="D264" s="18" t="s">
        <v>76</v>
      </c>
      <c r="H264" s="107"/>
      <c r="I264" s="109"/>
    </row>
    <row r="265" spans="1:12" s="71" customFormat="1" ht="12.75" customHeight="1" x14ac:dyDescent="0.25">
      <c r="A265" s="93"/>
      <c r="B265" s="82" t="s">
        <v>107</v>
      </c>
      <c r="C265" s="83" t="s">
        <v>471</v>
      </c>
      <c r="D265" s="12" t="s">
        <v>472</v>
      </c>
      <c r="E265" s="85"/>
      <c r="F265" s="84" t="s">
        <v>215</v>
      </c>
      <c r="G265" s="86">
        <f>I265*(1-J265)</f>
        <v>1.76</v>
      </c>
      <c r="H265" s="105">
        <f>E265*G265</f>
        <v>0</v>
      </c>
      <c r="I265" s="86">
        <v>1.76</v>
      </c>
      <c r="J265" s="87">
        <f t="shared" ref="J265:J274" si="68">G$16/100</f>
        <v>0</v>
      </c>
      <c r="K265" s="88">
        <v>0.03</v>
      </c>
      <c r="L265" s="89">
        <f>E265*K265</f>
        <v>0</v>
      </c>
    </row>
    <row r="266" spans="1:12" s="71" customFormat="1" ht="12.75" customHeight="1" x14ac:dyDescent="0.25">
      <c r="A266" s="93"/>
      <c r="B266" s="82" t="s">
        <v>107</v>
      </c>
      <c r="C266" s="83" t="s">
        <v>473</v>
      </c>
      <c r="D266" s="12" t="s">
        <v>474</v>
      </c>
      <c r="E266" s="85"/>
      <c r="F266" s="84" t="s">
        <v>215</v>
      </c>
      <c r="G266" s="86">
        <f>I266*(1-J266)</f>
        <v>2.04</v>
      </c>
      <c r="H266" s="105">
        <f>E266*G266</f>
        <v>0</v>
      </c>
      <c r="I266" s="86">
        <v>2.04</v>
      </c>
      <c r="J266" s="87">
        <f t="shared" si="68"/>
        <v>0</v>
      </c>
      <c r="K266" s="88">
        <v>0.03</v>
      </c>
      <c r="L266" s="89">
        <f>E266*K266</f>
        <v>0</v>
      </c>
    </row>
    <row r="267" spans="1:12" s="71" customFormat="1" ht="6.95" customHeight="1" x14ac:dyDescent="0.25">
      <c r="A267" s="93"/>
      <c r="B267" s="82"/>
      <c r="C267" s="90"/>
      <c r="D267" s="12"/>
      <c r="E267" s="91"/>
      <c r="F267" s="84"/>
      <c r="G267" s="86"/>
      <c r="H267" s="106"/>
      <c r="I267" s="86"/>
      <c r="J267" s="92"/>
      <c r="K267" s="88"/>
      <c r="L267" s="89"/>
    </row>
    <row r="268" spans="1:12" s="71" customFormat="1" ht="12.75" customHeight="1" x14ac:dyDescent="0.25">
      <c r="A268" s="93"/>
      <c r="B268" s="82" t="s">
        <v>107</v>
      </c>
      <c r="C268" s="83" t="s">
        <v>475</v>
      </c>
      <c r="D268" s="12" t="s">
        <v>476</v>
      </c>
      <c r="E268" s="85"/>
      <c r="F268" s="84" t="s">
        <v>215</v>
      </c>
      <c r="G268" s="86">
        <f t="shared" ref="G268:G274" si="69">I268*(1-J268)</f>
        <v>1.42</v>
      </c>
      <c r="H268" s="105">
        <f t="shared" ref="H268:H274" si="70">E268*G268</f>
        <v>0</v>
      </c>
      <c r="I268" s="86">
        <v>1.42</v>
      </c>
      <c r="J268" s="87">
        <f t="shared" si="68"/>
        <v>0</v>
      </c>
      <c r="K268" s="88">
        <v>0.06</v>
      </c>
      <c r="L268" s="89">
        <f t="shared" ref="L268:L274" si="71">E268*K268</f>
        <v>0</v>
      </c>
    </row>
    <row r="269" spans="1:12" s="71" customFormat="1" ht="6.95" customHeight="1" x14ac:dyDescent="0.25">
      <c r="A269" s="93"/>
      <c r="B269" s="82"/>
      <c r="C269" s="90"/>
      <c r="D269" s="12"/>
      <c r="E269" s="91"/>
      <c r="F269" s="84"/>
      <c r="G269" s="86"/>
      <c r="H269" s="106"/>
      <c r="I269" s="86"/>
      <c r="J269" s="92"/>
      <c r="K269" s="88"/>
      <c r="L269" s="89"/>
    </row>
    <row r="270" spans="1:12" s="71" customFormat="1" ht="12.75" customHeight="1" x14ac:dyDescent="0.25">
      <c r="A270" s="93"/>
      <c r="B270" s="82" t="s">
        <v>107</v>
      </c>
      <c r="C270" s="83" t="s">
        <v>477</v>
      </c>
      <c r="D270" s="12" t="s">
        <v>478</v>
      </c>
      <c r="E270" s="85"/>
      <c r="F270" s="84" t="s">
        <v>215</v>
      </c>
      <c r="G270" s="86">
        <f t="shared" si="69"/>
        <v>1.72</v>
      </c>
      <c r="H270" s="105">
        <f t="shared" si="70"/>
        <v>0</v>
      </c>
      <c r="I270" s="86">
        <v>1.72</v>
      </c>
      <c r="J270" s="87">
        <f t="shared" si="68"/>
        <v>0</v>
      </c>
      <c r="K270" s="88">
        <v>0.04</v>
      </c>
      <c r="L270" s="89">
        <f t="shared" si="71"/>
        <v>0</v>
      </c>
    </row>
    <row r="271" spans="1:12" s="71" customFormat="1" ht="12.75" customHeight="1" x14ac:dyDescent="0.25">
      <c r="A271" s="93"/>
      <c r="B271" s="82" t="s">
        <v>107</v>
      </c>
      <c r="C271" s="83" t="s">
        <v>479</v>
      </c>
      <c r="D271" s="12" t="s">
        <v>480</v>
      </c>
      <c r="E271" s="85"/>
      <c r="F271" s="84" t="s">
        <v>215</v>
      </c>
      <c r="G271" s="86">
        <f t="shared" si="69"/>
        <v>1.96</v>
      </c>
      <c r="H271" s="105">
        <f t="shared" si="70"/>
        <v>0</v>
      </c>
      <c r="I271" s="86">
        <v>1.96</v>
      </c>
      <c r="J271" s="87">
        <f t="shared" si="68"/>
        <v>0</v>
      </c>
      <c r="K271" s="88">
        <v>0.06</v>
      </c>
      <c r="L271" s="89">
        <f t="shared" si="71"/>
        <v>0</v>
      </c>
    </row>
    <row r="272" spans="1:12" s="71" customFormat="1" ht="6.95" customHeight="1" x14ac:dyDescent="0.25">
      <c r="A272" s="93"/>
      <c r="B272" s="82"/>
      <c r="C272" s="90"/>
      <c r="D272" s="12"/>
      <c r="E272" s="91"/>
      <c r="F272" s="84"/>
      <c r="G272" s="86"/>
      <c r="H272" s="106"/>
      <c r="I272" s="86"/>
      <c r="J272" s="92"/>
      <c r="K272" s="88"/>
      <c r="L272" s="89"/>
    </row>
    <row r="273" spans="1:12" s="71" customFormat="1" ht="12.75" customHeight="1" x14ac:dyDescent="0.25">
      <c r="A273" s="93"/>
      <c r="B273" s="82" t="s">
        <v>107</v>
      </c>
      <c r="C273" s="83" t="s">
        <v>481</v>
      </c>
      <c r="D273" s="12" t="s">
        <v>482</v>
      </c>
      <c r="E273" s="85"/>
      <c r="F273" s="84" t="s">
        <v>215</v>
      </c>
      <c r="G273" s="86">
        <f t="shared" si="69"/>
        <v>2</v>
      </c>
      <c r="H273" s="105">
        <f t="shared" si="70"/>
        <v>0</v>
      </c>
      <c r="I273" s="86">
        <v>2</v>
      </c>
      <c r="J273" s="87">
        <f t="shared" si="68"/>
        <v>0</v>
      </c>
      <c r="K273" s="88">
        <v>0.08</v>
      </c>
      <c r="L273" s="89">
        <f t="shared" si="71"/>
        <v>0</v>
      </c>
    </row>
    <row r="274" spans="1:12" s="71" customFormat="1" ht="12.75" customHeight="1" x14ac:dyDescent="0.25">
      <c r="A274" s="93"/>
      <c r="B274" s="82" t="s">
        <v>107</v>
      </c>
      <c r="C274" s="83" t="s">
        <v>483</v>
      </c>
      <c r="D274" s="12" t="s">
        <v>484</v>
      </c>
      <c r="E274" s="85"/>
      <c r="F274" s="84" t="s">
        <v>215</v>
      </c>
      <c r="G274" s="86">
        <f t="shared" si="69"/>
        <v>2.2799999999999998</v>
      </c>
      <c r="H274" s="105">
        <f t="shared" si="70"/>
        <v>0</v>
      </c>
      <c r="I274" s="86">
        <v>2.2799999999999998</v>
      </c>
      <c r="J274" s="87">
        <f t="shared" si="68"/>
        <v>0</v>
      </c>
      <c r="K274" s="88">
        <v>0.1</v>
      </c>
      <c r="L274" s="89">
        <f t="shared" si="71"/>
        <v>0</v>
      </c>
    </row>
    <row r="275" spans="1:12" ht="12.75" customHeight="1" x14ac:dyDescent="0.25">
      <c r="H275" s="107"/>
      <c r="I275" s="109"/>
    </row>
    <row r="276" spans="1:12" ht="12.75" customHeight="1" x14ac:dyDescent="0.25">
      <c r="D276" s="18" t="s">
        <v>77</v>
      </c>
      <c r="H276" s="107"/>
      <c r="I276" s="109"/>
    </row>
    <row r="277" spans="1:12" s="71" customFormat="1" ht="12.75" customHeight="1" x14ac:dyDescent="0.25">
      <c r="A277" s="93"/>
      <c r="B277" s="82" t="s">
        <v>107</v>
      </c>
      <c r="C277" s="83" t="s">
        <v>485</v>
      </c>
      <c r="D277" s="12" t="s">
        <v>486</v>
      </c>
      <c r="E277" s="85"/>
      <c r="F277" s="84" t="s">
        <v>215</v>
      </c>
      <c r="G277" s="86">
        <f>I277*(1-J277)</f>
        <v>3.08</v>
      </c>
      <c r="H277" s="105">
        <f>E277*G277</f>
        <v>0</v>
      </c>
      <c r="I277" s="86">
        <v>3.08</v>
      </c>
      <c r="J277" s="87">
        <f t="shared" ref="J277" si="72">G$16/100</f>
        <v>0</v>
      </c>
      <c r="K277" s="88">
        <v>0.25</v>
      </c>
      <c r="L277" s="89">
        <f>E277*K277</f>
        <v>0</v>
      </c>
    </row>
    <row r="278" spans="1:12" ht="12.75" customHeight="1" x14ac:dyDescent="0.25">
      <c r="H278" s="107"/>
      <c r="I278" s="109"/>
    </row>
    <row r="279" spans="1:12" ht="12.75" customHeight="1" x14ac:dyDescent="0.25">
      <c r="D279" s="18" t="s">
        <v>78</v>
      </c>
      <c r="H279" s="107"/>
      <c r="I279" s="109"/>
    </row>
    <row r="280" spans="1:12" s="71" customFormat="1" ht="12.75" customHeight="1" x14ac:dyDescent="0.25">
      <c r="A280" s="93"/>
      <c r="B280" s="82" t="s">
        <v>107</v>
      </c>
      <c r="C280" s="94" t="s">
        <v>487</v>
      </c>
      <c r="D280" s="84" t="s">
        <v>488</v>
      </c>
      <c r="E280" s="85"/>
      <c r="F280" s="84" t="s">
        <v>215</v>
      </c>
      <c r="G280" s="86">
        <f>I280*(1-J280)</f>
        <v>7.28</v>
      </c>
      <c r="H280" s="105">
        <f>E280*G280</f>
        <v>0</v>
      </c>
      <c r="I280" s="86">
        <v>7.28</v>
      </c>
      <c r="J280" s="87">
        <f t="shared" ref="J280" si="73">G$16/100</f>
        <v>0</v>
      </c>
      <c r="K280" s="88">
        <v>0.22</v>
      </c>
      <c r="L280" s="89">
        <f>E280*K280</f>
        <v>0</v>
      </c>
    </row>
    <row r="281" spans="1:12" ht="12.75" customHeight="1" x14ac:dyDescent="0.25">
      <c r="H281" s="107"/>
      <c r="I281" s="109"/>
    </row>
    <row r="282" spans="1:12" ht="12.75" customHeight="1" x14ac:dyDescent="0.25">
      <c r="D282" s="18" t="s">
        <v>79</v>
      </c>
      <c r="H282" s="107"/>
      <c r="I282" s="109"/>
    </row>
    <row r="283" spans="1:12" s="71" customFormat="1" ht="12.75" customHeight="1" x14ac:dyDescent="0.25">
      <c r="A283" s="93"/>
      <c r="B283" s="82" t="s">
        <v>107</v>
      </c>
      <c r="C283" s="94" t="s">
        <v>489</v>
      </c>
      <c r="D283" s="12" t="s">
        <v>490</v>
      </c>
      <c r="E283" s="85"/>
      <c r="F283" s="84" t="s">
        <v>215</v>
      </c>
      <c r="G283" s="86">
        <f>I283*(1-J283)</f>
        <v>2.56</v>
      </c>
      <c r="H283" s="105">
        <f>E283*G283</f>
        <v>0</v>
      </c>
      <c r="I283" s="86">
        <v>2.56</v>
      </c>
      <c r="J283" s="87">
        <f t="shared" ref="J283:J285" si="74">G$16/100</f>
        <v>0</v>
      </c>
      <c r="K283" s="88">
        <v>0.18</v>
      </c>
      <c r="L283" s="89">
        <f>E283*K283</f>
        <v>0</v>
      </c>
    </row>
    <row r="284" spans="1:12" s="71" customFormat="1" ht="12.75" customHeight="1" x14ac:dyDescent="0.25">
      <c r="A284" s="93"/>
      <c r="B284" s="82" t="s">
        <v>107</v>
      </c>
      <c r="C284" s="95" t="s">
        <v>491</v>
      </c>
      <c r="D284" s="12" t="s">
        <v>492</v>
      </c>
      <c r="E284" s="85"/>
      <c r="F284" s="84" t="s">
        <v>215</v>
      </c>
      <c r="G284" s="86">
        <f>I284*(1-J284)</f>
        <v>3.52</v>
      </c>
      <c r="H284" s="105">
        <f>E284*G284</f>
        <v>0</v>
      </c>
      <c r="I284" s="86">
        <v>3.52</v>
      </c>
      <c r="J284" s="87">
        <f t="shared" si="74"/>
        <v>0</v>
      </c>
      <c r="K284" s="88">
        <v>0.23</v>
      </c>
      <c r="L284" s="89">
        <f>E284*K284</f>
        <v>0</v>
      </c>
    </row>
    <row r="285" spans="1:12" s="71" customFormat="1" ht="12.75" customHeight="1" x14ac:dyDescent="0.25">
      <c r="A285" s="93"/>
      <c r="B285" s="82" t="s">
        <v>107</v>
      </c>
      <c r="C285" s="95" t="s">
        <v>493</v>
      </c>
      <c r="D285" s="12" t="s">
        <v>494</v>
      </c>
      <c r="E285" s="85"/>
      <c r="F285" s="84" t="s">
        <v>215</v>
      </c>
      <c r="G285" s="86">
        <f>I285*(1-J285)</f>
        <v>4.5599999999999996</v>
      </c>
      <c r="H285" s="105">
        <f>E285*G285</f>
        <v>0</v>
      </c>
      <c r="I285" s="86">
        <v>4.5599999999999996</v>
      </c>
      <c r="J285" s="87">
        <f t="shared" si="74"/>
        <v>0</v>
      </c>
      <c r="K285" s="88">
        <v>0.28000000000000003</v>
      </c>
      <c r="L285" s="89">
        <f>E285*K285</f>
        <v>0</v>
      </c>
    </row>
    <row r="286" spans="1:12" ht="12.75" customHeight="1" x14ac:dyDescent="0.25">
      <c r="H286" s="107"/>
      <c r="I286" s="109"/>
    </row>
    <row r="287" spans="1:12" ht="12.75" customHeight="1" x14ac:dyDescent="0.25">
      <c r="D287" s="18" t="s">
        <v>86</v>
      </c>
      <c r="H287" s="107"/>
      <c r="I287" s="109"/>
    </row>
    <row r="288" spans="1:12" s="71" customFormat="1" ht="12.75" customHeight="1" x14ac:dyDescent="0.2">
      <c r="A288" s="93"/>
      <c r="B288" s="98" t="s">
        <v>107</v>
      </c>
      <c r="C288" s="94" t="s">
        <v>513</v>
      </c>
      <c r="D288" s="12" t="s">
        <v>514</v>
      </c>
      <c r="E288" s="85"/>
      <c r="F288" s="84" t="s">
        <v>215</v>
      </c>
      <c r="G288" s="86">
        <f t="shared" ref="G288:G290" si="75">I288*(1-J288)</f>
        <v>2.06</v>
      </c>
      <c r="H288" s="105">
        <f t="shared" ref="H288:H290" si="76">E288*G288</f>
        <v>0</v>
      </c>
      <c r="I288" s="86">
        <v>2.06</v>
      </c>
      <c r="J288" s="87">
        <f t="shared" ref="J288:J290" si="77">H$16/100</f>
        <v>0</v>
      </c>
      <c r="K288" s="88">
        <v>0.1</v>
      </c>
      <c r="L288" s="89">
        <f t="shared" ref="L288:L290" si="78">E288*K288</f>
        <v>0</v>
      </c>
    </row>
    <row r="289" spans="1:12" s="71" customFormat="1" ht="12.75" customHeight="1" x14ac:dyDescent="0.2">
      <c r="A289" s="93"/>
      <c r="B289" s="98" t="s">
        <v>107</v>
      </c>
      <c r="C289" s="94" t="s">
        <v>515</v>
      </c>
      <c r="D289" s="12" t="s">
        <v>516</v>
      </c>
      <c r="E289" s="85"/>
      <c r="F289" s="84" t="s">
        <v>215</v>
      </c>
      <c r="G289" s="86">
        <f t="shared" si="75"/>
        <v>3.04</v>
      </c>
      <c r="H289" s="105">
        <f t="shared" si="76"/>
        <v>0</v>
      </c>
      <c r="I289" s="86">
        <v>3.04</v>
      </c>
      <c r="J289" s="87">
        <f t="shared" si="77"/>
        <v>0</v>
      </c>
      <c r="K289" s="88">
        <v>0.19</v>
      </c>
      <c r="L289" s="89">
        <f t="shared" si="78"/>
        <v>0</v>
      </c>
    </row>
    <row r="290" spans="1:12" s="71" customFormat="1" ht="12.75" customHeight="1" x14ac:dyDescent="0.2">
      <c r="A290" s="93"/>
      <c r="B290" s="98" t="s">
        <v>107</v>
      </c>
      <c r="C290" s="94" t="s">
        <v>517</v>
      </c>
      <c r="D290" s="12" t="s">
        <v>518</v>
      </c>
      <c r="E290" s="85"/>
      <c r="F290" s="84" t="s">
        <v>215</v>
      </c>
      <c r="G290" s="86">
        <f t="shared" si="75"/>
        <v>3.94</v>
      </c>
      <c r="H290" s="105">
        <f t="shared" si="76"/>
        <v>0</v>
      </c>
      <c r="I290" s="86">
        <v>3.94</v>
      </c>
      <c r="J290" s="87">
        <f t="shared" si="77"/>
        <v>0</v>
      </c>
      <c r="K290" s="88">
        <v>0.25</v>
      </c>
      <c r="L290" s="89">
        <f t="shared" si="78"/>
        <v>0</v>
      </c>
    </row>
    <row r="291" spans="1:12" ht="12.75" customHeight="1" x14ac:dyDescent="0.25">
      <c r="H291" s="107"/>
      <c r="I291" s="109"/>
    </row>
    <row r="292" spans="1:12" ht="12.75" customHeight="1" x14ac:dyDescent="0.25">
      <c r="D292" s="18" t="s">
        <v>80</v>
      </c>
      <c r="H292" s="107"/>
      <c r="I292" s="109"/>
    </row>
    <row r="293" spans="1:12" s="71" customFormat="1" ht="12.75" customHeight="1" x14ac:dyDescent="0.25">
      <c r="A293" s="93"/>
      <c r="B293" s="82" t="s">
        <v>107</v>
      </c>
      <c r="C293" s="83" t="s">
        <v>495</v>
      </c>
      <c r="D293" s="12" t="s">
        <v>496</v>
      </c>
      <c r="E293" s="85"/>
      <c r="F293" s="84" t="s">
        <v>215</v>
      </c>
      <c r="G293" s="86">
        <f t="shared" ref="G293:G301" si="79">I293*(1-J293)</f>
        <v>3.32</v>
      </c>
      <c r="H293" s="105">
        <f t="shared" ref="H293:H301" si="80">E293*G293</f>
        <v>0</v>
      </c>
      <c r="I293" s="86">
        <v>3.32</v>
      </c>
      <c r="J293" s="87">
        <f t="shared" ref="J293:J299" si="81">G$16/100</f>
        <v>0</v>
      </c>
      <c r="K293" s="88">
        <v>0.17</v>
      </c>
      <c r="L293" s="89">
        <f t="shared" ref="L293:L301" si="82">E293*K293</f>
        <v>0</v>
      </c>
    </row>
    <row r="294" spans="1:12" s="71" customFormat="1" ht="12.75" customHeight="1" x14ac:dyDescent="0.25">
      <c r="A294" s="93"/>
      <c r="B294" s="82" t="s">
        <v>107</v>
      </c>
      <c r="C294" s="83" t="s">
        <v>497</v>
      </c>
      <c r="D294" s="12" t="s">
        <v>498</v>
      </c>
      <c r="E294" s="85"/>
      <c r="F294" s="84" t="s">
        <v>215</v>
      </c>
      <c r="G294" s="86">
        <f t="shared" si="79"/>
        <v>4.5199999999999996</v>
      </c>
      <c r="H294" s="105">
        <f t="shared" si="80"/>
        <v>0</v>
      </c>
      <c r="I294" s="86">
        <v>4.5199999999999996</v>
      </c>
      <c r="J294" s="87">
        <f t="shared" si="81"/>
        <v>0</v>
      </c>
      <c r="K294" s="88">
        <v>0.21</v>
      </c>
      <c r="L294" s="89">
        <f t="shared" si="82"/>
        <v>0</v>
      </c>
    </row>
    <row r="295" spans="1:12" s="71" customFormat="1" ht="12.75" customHeight="1" x14ac:dyDescent="0.25">
      <c r="A295" s="93"/>
      <c r="B295" s="82" t="s">
        <v>107</v>
      </c>
      <c r="C295" s="83" t="s">
        <v>499</v>
      </c>
      <c r="D295" s="12" t="s">
        <v>500</v>
      </c>
      <c r="E295" s="85"/>
      <c r="F295" s="84" t="s">
        <v>215</v>
      </c>
      <c r="G295" s="86">
        <f t="shared" si="79"/>
        <v>5.44</v>
      </c>
      <c r="H295" s="105">
        <f t="shared" si="80"/>
        <v>0</v>
      </c>
      <c r="I295" s="86">
        <v>5.44</v>
      </c>
      <c r="J295" s="87">
        <f t="shared" si="81"/>
        <v>0</v>
      </c>
      <c r="K295" s="88">
        <v>0.25</v>
      </c>
      <c r="L295" s="89">
        <f t="shared" si="82"/>
        <v>0</v>
      </c>
    </row>
    <row r="296" spans="1:12" s="71" customFormat="1" ht="12.75" customHeight="1" x14ac:dyDescent="0.25">
      <c r="A296" s="93"/>
      <c r="B296" s="82" t="s">
        <v>107</v>
      </c>
      <c r="C296" s="83" t="s">
        <v>501</v>
      </c>
      <c r="D296" s="12" t="s">
        <v>502</v>
      </c>
      <c r="E296" s="85"/>
      <c r="F296" s="84" t="s">
        <v>215</v>
      </c>
      <c r="G296" s="86">
        <f t="shared" si="79"/>
        <v>7.4</v>
      </c>
      <c r="H296" s="105">
        <f t="shared" si="80"/>
        <v>0</v>
      </c>
      <c r="I296" s="86">
        <v>7.4</v>
      </c>
      <c r="J296" s="87">
        <f t="shared" si="81"/>
        <v>0</v>
      </c>
      <c r="K296" s="88">
        <v>0.47</v>
      </c>
      <c r="L296" s="89">
        <f t="shared" si="82"/>
        <v>0</v>
      </c>
    </row>
    <row r="297" spans="1:12" s="71" customFormat="1" ht="12.75" customHeight="1" x14ac:dyDescent="0.25">
      <c r="A297" s="93"/>
      <c r="B297" s="82" t="s">
        <v>107</v>
      </c>
      <c r="C297" s="83" t="s">
        <v>503</v>
      </c>
      <c r="D297" s="12" t="s">
        <v>504</v>
      </c>
      <c r="E297" s="85"/>
      <c r="F297" s="84" t="s">
        <v>215</v>
      </c>
      <c r="G297" s="86">
        <f t="shared" si="79"/>
        <v>12.52</v>
      </c>
      <c r="H297" s="105">
        <f t="shared" si="80"/>
        <v>0</v>
      </c>
      <c r="I297" s="86">
        <v>12.52</v>
      </c>
      <c r="J297" s="87">
        <f t="shared" si="81"/>
        <v>0</v>
      </c>
      <c r="K297" s="88">
        <v>0.6</v>
      </c>
      <c r="L297" s="89">
        <f t="shared" si="82"/>
        <v>0</v>
      </c>
    </row>
    <row r="298" spans="1:12" s="71" customFormat="1" ht="12.75" customHeight="1" x14ac:dyDescent="0.25">
      <c r="A298" s="93"/>
      <c r="B298" s="82" t="s">
        <v>107</v>
      </c>
      <c r="C298" s="83" t="s">
        <v>505</v>
      </c>
      <c r="D298" s="12" t="s">
        <v>506</v>
      </c>
      <c r="E298" s="85"/>
      <c r="F298" s="84" t="s">
        <v>215</v>
      </c>
      <c r="G298" s="86">
        <f t="shared" si="79"/>
        <v>13.72</v>
      </c>
      <c r="H298" s="105">
        <f t="shared" si="80"/>
        <v>0</v>
      </c>
      <c r="I298" s="86">
        <v>13.72</v>
      </c>
      <c r="J298" s="87">
        <f t="shared" si="81"/>
        <v>0</v>
      </c>
      <c r="K298" s="88">
        <v>0.97</v>
      </c>
      <c r="L298" s="89">
        <f t="shared" si="82"/>
        <v>0</v>
      </c>
    </row>
    <row r="299" spans="1:12" s="71" customFormat="1" ht="12.75" customHeight="1" x14ac:dyDescent="0.25">
      <c r="A299" s="93"/>
      <c r="B299" s="82" t="s">
        <v>107</v>
      </c>
      <c r="C299" s="83" t="s">
        <v>507</v>
      </c>
      <c r="D299" s="12" t="s">
        <v>508</v>
      </c>
      <c r="E299" s="85"/>
      <c r="F299" s="84" t="s">
        <v>215</v>
      </c>
      <c r="G299" s="86">
        <f t="shared" si="79"/>
        <v>14.6</v>
      </c>
      <c r="H299" s="105">
        <f t="shared" si="80"/>
        <v>0</v>
      </c>
      <c r="I299" s="86">
        <v>14.6</v>
      </c>
      <c r="J299" s="87">
        <f t="shared" si="81"/>
        <v>0</v>
      </c>
      <c r="K299" s="88">
        <v>1.1299999999999999</v>
      </c>
      <c r="L299" s="89">
        <f t="shared" si="82"/>
        <v>0</v>
      </c>
    </row>
    <row r="300" spans="1:12" s="71" customFormat="1" ht="12.75" customHeight="1" x14ac:dyDescent="0.2">
      <c r="A300" s="93"/>
      <c r="B300" s="98" t="s">
        <v>107</v>
      </c>
      <c r="C300" s="94" t="s">
        <v>509</v>
      </c>
      <c r="D300" s="12" t="s">
        <v>510</v>
      </c>
      <c r="E300" s="85"/>
      <c r="F300" s="84" t="s">
        <v>215</v>
      </c>
      <c r="G300" s="86">
        <f t="shared" si="79"/>
        <v>4.2</v>
      </c>
      <c r="H300" s="105">
        <f t="shared" si="80"/>
        <v>0</v>
      </c>
      <c r="I300" s="86">
        <v>4.2</v>
      </c>
      <c r="J300" s="87">
        <f t="shared" ref="J300:J301" si="83">H$16/100</f>
        <v>0</v>
      </c>
      <c r="K300" s="88">
        <v>0.23</v>
      </c>
      <c r="L300" s="89">
        <f t="shared" si="82"/>
        <v>0</v>
      </c>
    </row>
    <row r="301" spans="1:12" s="71" customFormat="1" ht="12.75" customHeight="1" x14ac:dyDescent="0.2">
      <c r="A301" s="93"/>
      <c r="B301" s="98" t="s">
        <v>107</v>
      </c>
      <c r="C301" s="94" t="s">
        <v>511</v>
      </c>
      <c r="D301" s="12" t="s">
        <v>512</v>
      </c>
      <c r="E301" s="85"/>
      <c r="F301" s="84" t="s">
        <v>215</v>
      </c>
      <c r="G301" s="86">
        <f t="shared" si="79"/>
        <v>5.08</v>
      </c>
      <c r="H301" s="105">
        <f t="shared" si="80"/>
        <v>0</v>
      </c>
      <c r="I301" s="86">
        <v>5.08</v>
      </c>
      <c r="J301" s="87">
        <f t="shared" si="83"/>
        <v>0</v>
      </c>
      <c r="K301" s="88">
        <v>0.44</v>
      </c>
      <c r="L301" s="89">
        <f t="shared" si="82"/>
        <v>0</v>
      </c>
    </row>
    <row r="302" spans="1:12" ht="12.75" customHeight="1" x14ac:dyDescent="0.25">
      <c r="H302" s="107"/>
      <c r="I302" s="109"/>
    </row>
    <row r="303" spans="1:12" ht="12.75" customHeight="1" x14ac:dyDescent="0.25">
      <c r="D303" s="18" t="s">
        <v>81</v>
      </c>
      <c r="H303" s="107"/>
      <c r="I303" s="109"/>
    </row>
    <row r="304" spans="1:12" s="71" customFormat="1" ht="12.75" customHeight="1" x14ac:dyDescent="0.25">
      <c r="A304" s="93"/>
      <c r="B304" s="82" t="s">
        <v>107</v>
      </c>
      <c r="C304" s="83" t="s">
        <v>519</v>
      </c>
      <c r="D304" s="12" t="s">
        <v>520</v>
      </c>
      <c r="E304" s="85"/>
      <c r="F304" s="84" t="s">
        <v>215</v>
      </c>
      <c r="G304" s="86">
        <f t="shared" ref="G304:G308" si="84">I304*(1-J304)</f>
        <v>4</v>
      </c>
      <c r="H304" s="105">
        <f t="shared" ref="H304:H308" si="85">E304*G304</f>
        <v>0</v>
      </c>
      <c r="I304" s="86">
        <v>4</v>
      </c>
      <c r="J304" s="87">
        <f t="shared" ref="J304:J308" si="86">G$16/100</f>
        <v>0</v>
      </c>
      <c r="K304" s="88">
        <v>0.56000000000000005</v>
      </c>
      <c r="L304" s="89">
        <f t="shared" ref="L304:L308" si="87">E304*K304</f>
        <v>0</v>
      </c>
    </row>
    <row r="305" spans="1:84" s="71" customFormat="1" ht="12.75" customHeight="1" x14ac:dyDescent="0.25">
      <c r="A305" s="93"/>
      <c r="B305" s="82" t="s">
        <v>107</v>
      </c>
      <c r="C305" s="83" t="s">
        <v>521</v>
      </c>
      <c r="D305" s="12" t="s">
        <v>522</v>
      </c>
      <c r="E305" s="85"/>
      <c r="F305" s="84" t="s">
        <v>215</v>
      </c>
      <c r="G305" s="86">
        <f>I305*(1-J305)</f>
        <v>5.08</v>
      </c>
      <c r="H305" s="105">
        <f>E305*G305</f>
        <v>0</v>
      </c>
      <c r="I305" s="86">
        <v>5.08</v>
      </c>
      <c r="J305" s="87">
        <f t="shared" si="86"/>
        <v>0</v>
      </c>
      <c r="K305" s="88">
        <v>0.61</v>
      </c>
      <c r="L305" s="89">
        <f>E305*K305</f>
        <v>0</v>
      </c>
    </row>
    <row r="306" spans="1:84" s="71" customFormat="1" ht="12.75" customHeight="1" x14ac:dyDescent="0.25">
      <c r="A306" s="93"/>
      <c r="B306" s="82" t="s">
        <v>107</v>
      </c>
      <c r="C306" s="83" t="s">
        <v>523</v>
      </c>
      <c r="D306" s="12" t="s">
        <v>524</v>
      </c>
      <c r="E306" s="85"/>
      <c r="F306" s="84" t="s">
        <v>215</v>
      </c>
      <c r="G306" s="86">
        <f t="shared" si="84"/>
        <v>5.6</v>
      </c>
      <c r="H306" s="105">
        <f t="shared" si="85"/>
        <v>0</v>
      </c>
      <c r="I306" s="86">
        <v>5.6</v>
      </c>
      <c r="J306" s="87">
        <f t="shared" si="86"/>
        <v>0</v>
      </c>
      <c r="K306" s="88">
        <v>0.67</v>
      </c>
      <c r="L306" s="89">
        <f t="shared" si="87"/>
        <v>0</v>
      </c>
    </row>
    <row r="307" spans="1:84" s="71" customFormat="1" ht="12.75" customHeight="1" x14ac:dyDescent="0.25">
      <c r="A307" s="93"/>
      <c r="B307" s="82" t="s">
        <v>107</v>
      </c>
      <c r="C307" s="83" t="s">
        <v>525</v>
      </c>
      <c r="D307" s="12" t="s">
        <v>526</v>
      </c>
      <c r="E307" s="85"/>
      <c r="F307" s="84" t="s">
        <v>215</v>
      </c>
      <c r="G307" s="86">
        <f t="shared" si="84"/>
        <v>6.48</v>
      </c>
      <c r="H307" s="105">
        <f t="shared" si="85"/>
        <v>0</v>
      </c>
      <c r="I307" s="86">
        <v>6.48</v>
      </c>
      <c r="J307" s="87">
        <f t="shared" si="86"/>
        <v>0</v>
      </c>
      <c r="K307" s="88">
        <v>0.78</v>
      </c>
      <c r="L307" s="89">
        <f t="shared" si="87"/>
        <v>0</v>
      </c>
    </row>
    <row r="308" spans="1:84" s="71" customFormat="1" ht="12.75" customHeight="1" x14ac:dyDescent="0.25">
      <c r="A308" s="93"/>
      <c r="B308" s="82" t="s">
        <v>107</v>
      </c>
      <c r="C308" s="83" t="s">
        <v>527</v>
      </c>
      <c r="D308" s="12" t="s">
        <v>528</v>
      </c>
      <c r="E308" s="85"/>
      <c r="F308" s="84" t="s">
        <v>215</v>
      </c>
      <c r="G308" s="86">
        <f t="shared" si="84"/>
        <v>0.64</v>
      </c>
      <c r="H308" s="105">
        <f t="shared" si="85"/>
        <v>0</v>
      </c>
      <c r="I308" s="86">
        <v>0.64</v>
      </c>
      <c r="J308" s="87">
        <f t="shared" si="86"/>
        <v>0</v>
      </c>
      <c r="K308" s="88">
        <v>0.03</v>
      </c>
      <c r="L308" s="89">
        <f t="shared" si="87"/>
        <v>0</v>
      </c>
    </row>
    <row r="309" spans="1:84" ht="12.75" customHeight="1" x14ac:dyDescent="0.25">
      <c r="H309" s="107"/>
      <c r="I309" s="109"/>
    </row>
    <row r="310" spans="1:84" ht="12.75" customHeight="1" x14ac:dyDescent="0.25">
      <c r="D310" s="18" t="s">
        <v>82</v>
      </c>
      <c r="H310" s="107"/>
      <c r="I310" s="109"/>
    </row>
    <row r="311" spans="1:84" s="2" customFormat="1" ht="12.75" customHeight="1" x14ac:dyDescent="0.2">
      <c r="A311" s="96"/>
      <c r="B311" s="98" t="s">
        <v>107</v>
      </c>
      <c r="C311" s="99" t="s">
        <v>529</v>
      </c>
      <c r="D311" s="12" t="s">
        <v>530</v>
      </c>
      <c r="E311" s="97"/>
      <c r="F311" s="12" t="s">
        <v>215</v>
      </c>
      <c r="G311" s="100">
        <f t="shared" ref="G311:G317" si="88">I311*(1-J311)</f>
        <v>8.02</v>
      </c>
      <c r="H311" s="108">
        <f t="shared" ref="H311:H317" si="89">E311*G311</f>
        <v>0</v>
      </c>
      <c r="I311" s="100">
        <v>8.02</v>
      </c>
      <c r="J311" s="101">
        <f>G$17/100</f>
        <v>0</v>
      </c>
      <c r="K311" s="102">
        <v>0.51</v>
      </c>
      <c r="L311" s="39">
        <f>E311*K311</f>
        <v>0</v>
      </c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  <c r="AE311" s="71"/>
      <c r="AF311" s="71"/>
      <c r="AG311" s="71"/>
      <c r="AH311" s="71"/>
      <c r="AI311" s="71"/>
      <c r="AJ311" s="71"/>
      <c r="AK311" s="71"/>
      <c r="AL311" s="71"/>
      <c r="AM311" s="71"/>
      <c r="AN311" s="71"/>
      <c r="AO311" s="71"/>
      <c r="AP311" s="71"/>
      <c r="AQ311" s="71"/>
      <c r="AR311" s="71"/>
      <c r="AS311" s="71"/>
      <c r="AT311" s="71"/>
      <c r="AU311" s="71"/>
      <c r="AV311" s="71"/>
      <c r="AW311" s="71"/>
      <c r="AX311" s="71"/>
      <c r="AY311" s="71"/>
      <c r="AZ311" s="71"/>
      <c r="BA311" s="71"/>
      <c r="BB311" s="71"/>
      <c r="BC311" s="71"/>
      <c r="BD311" s="71"/>
      <c r="BE311" s="71"/>
      <c r="BF311" s="71"/>
      <c r="BG311" s="71"/>
      <c r="BH311" s="71"/>
      <c r="BI311" s="71"/>
      <c r="BJ311" s="71"/>
      <c r="BK311" s="71"/>
      <c r="BL311" s="71"/>
      <c r="BM311" s="71"/>
      <c r="BN311" s="71"/>
      <c r="BO311" s="71"/>
      <c r="BP311" s="71"/>
      <c r="BQ311" s="71"/>
      <c r="BR311" s="71"/>
      <c r="BS311" s="71"/>
      <c r="BT311" s="71"/>
      <c r="BU311" s="71"/>
      <c r="BV311" s="71"/>
      <c r="BW311" s="71"/>
      <c r="BX311" s="71"/>
      <c r="BY311" s="71"/>
      <c r="BZ311" s="71"/>
      <c r="CA311" s="71"/>
      <c r="CB311" s="71"/>
      <c r="CC311" s="71"/>
      <c r="CD311" s="71"/>
      <c r="CE311" s="71"/>
      <c r="CF311" s="71"/>
    </row>
    <row r="312" spans="1:84" s="2" customFormat="1" ht="12.75" customHeight="1" x14ac:dyDescent="0.2">
      <c r="A312" s="96"/>
      <c r="B312" s="98" t="s">
        <v>107</v>
      </c>
      <c r="C312" s="99" t="s">
        <v>531</v>
      </c>
      <c r="D312" s="12" t="s">
        <v>532</v>
      </c>
      <c r="E312" s="97"/>
      <c r="F312" s="12" t="s">
        <v>215</v>
      </c>
      <c r="G312" s="100">
        <f t="shared" si="88"/>
        <v>8.34</v>
      </c>
      <c r="H312" s="108">
        <f t="shared" si="89"/>
        <v>0</v>
      </c>
      <c r="I312" s="100">
        <v>8.34</v>
      </c>
      <c r="J312" s="101">
        <f t="shared" ref="J312:J315" si="90">G$17/100</f>
        <v>0</v>
      </c>
      <c r="K312" s="102">
        <v>0.6</v>
      </c>
      <c r="L312" s="39">
        <f t="shared" ref="L312:L317" si="91">E312*K312</f>
        <v>0</v>
      </c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  <c r="AB312" s="71"/>
      <c r="AC312" s="71"/>
      <c r="AD312" s="71"/>
      <c r="AE312" s="71"/>
      <c r="AF312" s="71"/>
      <c r="AG312" s="71"/>
      <c r="AH312" s="71"/>
      <c r="AI312" s="71"/>
      <c r="AJ312" s="71"/>
      <c r="AK312" s="71"/>
      <c r="AL312" s="71"/>
      <c r="AM312" s="71"/>
      <c r="AN312" s="71"/>
      <c r="AO312" s="71"/>
      <c r="AP312" s="71"/>
      <c r="AQ312" s="71"/>
      <c r="AR312" s="71"/>
      <c r="AS312" s="71"/>
      <c r="AT312" s="71"/>
      <c r="AU312" s="71"/>
      <c r="AV312" s="71"/>
      <c r="AW312" s="71"/>
      <c r="AX312" s="71"/>
      <c r="AY312" s="71"/>
      <c r="AZ312" s="71"/>
      <c r="BA312" s="71"/>
      <c r="BB312" s="71"/>
      <c r="BC312" s="71"/>
      <c r="BD312" s="71"/>
      <c r="BE312" s="71"/>
      <c r="BF312" s="71"/>
      <c r="BG312" s="71"/>
      <c r="BH312" s="71"/>
      <c r="BI312" s="71"/>
      <c r="BJ312" s="71"/>
      <c r="BK312" s="71"/>
      <c r="BL312" s="71"/>
      <c r="BM312" s="71"/>
      <c r="BN312" s="71"/>
      <c r="BO312" s="71"/>
      <c r="BP312" s="71"/>
      <c r="BQ312" s="71"/>
      <c r="BR312" s="71"/>
      <c r="BS312" s="71"/>
      <c r="BT312" s="71"/>
      <c r="BU312" s="71"/>
      <c r="BV312" s="71"/>
      <c r="BW312" s="71"/>
      <c r="BX312" s="71"/>
      <c r="BY312" s="71"/>
      <c r="BZ312" s="71"/>
      <c r="CA312" s="71"/>
      <c r="CB312" s="71"/>
      <c r="CC312" s="71"/>
      <c r="CD312" s="71"/>
      <c r="CE312" s="71"/>
      <c r="CF312" s="71"/>
    </row>
    <row r="313" spans="1:84" s="2" customFormat="1" ht="12.75" customHeight="1" x14ac:dyDescent="0.2">
      <c r="A313" s="96"/>
      <c r="B313" s="98" t="s">
        <v>107</v>
      </c>
      <c r="C313" s="99" t="s">
        <v>533</v>
      </c>
      <c r="D313" s="12" t="s">
        <v>534</v>
      </c>
      <c r="E313" s="97"/>
      <c r="F313" s="12" t="s">
        <v>215</v>
      </c>
      <c r="G313" s="100">
        <f t="shared" si="88"/>
        <v>9.8800000000000008</v>
      </c>
      <c r="H313" s="108">
        <f t="shared" si="89"/>
        <v>0</v>
      </c>
      <c r="I313" s="100">
        <v>9.8800000000000008</v>
      </c>
      <c r="J313" s="101">
        <f t="shared" si="90"/>
        <v>0</v>
      </c>
      <c r="K313" s="102">
        <v>0.95</v>
      </c>
      <c r="L313" s="39">
        <f t="shared" si="91"/>
        <v>0</v>
      </c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  <c r="AE313" s="71"/>
      <c r="AF313" s="71"/>
      <c r="AG313" s="71"/>
      <c r="AH313" s="71"/>
      <c r="AI313" s="71"/>
      <c r="AJ313" s="71"/>
      <c r="AK313" s="71"/>
      <c r="AL313" s="71"/>
      <c r="AM313" s="71"/>
      <c r="AN313" s="71"/>
      <c r="AO313" s="71"/>
      <c r="AP313" s="71"/>
      <c r="AQ313" s="71"/>
      <c r="AR313" s="71"/>
      <c r="AS313" s="71"/>
      <c r="AT313" s="71"/>
      <c r="AU313" s="71"/>
      <c r="AV313" s="71"/>
      <c r="AW313" s="71"/>
      <c r="AX313" s="71"/>
      <c r="AY313" s="71"/>
      <c r="AZ313" s="71"/>
      <c r="BA313" s="71"/>
      <c r="BB313" s="71"/>
      <c r="BC313" s="71"/>
      <c r="BD313" s="71"/>
      <c r="BE313" s="71"/>
      <c r="BF313" s="71"/>
      <c r="BG313" s="71"/>
      <c r="BH313" s="71"/>
      <c r="BI313" s="71"/>
      <c r="BJ313" s="71"/>
      <c r="BK313" s="71"/>
      <c r="BL313" s="71"/>
      <c r="BM313" s="71"/>
      <c r="BN313" s="71"/>
      <c r="BO313" s="71"/>
      <c r="BP313" s="71"/>
      <c r="BQ313" s="71"/>
      <c r="BR313" s="71"/>
      <c r="BS313" s="71"/>
      <c r="BT313" s="71"/>
      <c r="BU313" s="71"/>
      <c r="BV313" s="71"/>
      <c r="BW313" s="71"/>
      <c r="BX313" s="71"/>
      <c r="BY313" s="71"/>
      <c r="BZ313" s="71"/>
      <c r="CA313" s="71"/>
      <c r="CB313" s="71"/>
      <c r="CC313" s="71"/>
      <c r="CD313" s="71"/>
      <c r="CE313" s="71"/>
      <c r="CF313" s="71"/>
    </row>
    <row r="314" spans="1:84" s="2" customFormat="1" ht="12.75" customHeight="1" x14ac:dyDescent="0.2">
      <c r="A314" s="96"/>
      <c r="B314" s="98" t="s">
        <v>107</v>
      </c>
      <c r="C314" s="99" t="s">
        <v>535</v>
      </c>
      <c r="D314" s="12" t="s">
        <v>536</v>
      </c>
      <c r="E314" s="97"/>
      <c r="F314" s="12" t="s">
        <v>215</v>
      </c>
      <c r="G314" s="100">
        <f t="shared" si="88"/>
        <v>11.48</v>
      </c>
      <c r="H314" s="108">
        <f t="shared" si="89"/>
        <v>0</v>
      </c>
      <c r="I314" s="100">
        <v>11.48</v>
      </c>
      <c r="J314" s="101">
        <f t="shared" si="90"/>
        <v>0</v>
      </c>
      <c r="K314" s="102">
        <v>1.19</v>
      </c>
      <c r="L314" s="39">
        <f t="shared" si="91"/>
        <v>0</v>
      </c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  <c r="AB314" s="71"/>
      <c r="AC314" s="71"/>
      <c r="AD314" s="71"/>
      <c r="AE314" s="71"/>
      <c r="AF314" s="71"/>
      <c r="AG314" s="71"/>
      <c r="AH314" s="71"/>
      <c r="AI314" s="71"/>
      <c r="AJ314" s="71"/>
      <c r="AK314" s="71"/>
      <c r="AL314" s="71"/>
      <c r="AM314" s="71"/>
      <c r="AN314" s="71"/>
      <c r="AO314" s="71"/>
      <c r="AP314" s="71"/>
      <c r="AQ314" s="71"/>
      <c r="AR314" s="71"/>
      <c r="AS314" s="71"/>
      <c r="AT314" s="71"/>
      <c r="AU314" s="71"/>
      <c r="AV314" s="71"/>
      <c r="AW314" s="71"/>
      <c r="AX314" s="71"/>
      <c r="AY314" s="71"/>
      <c r="AZ314" s="71"/>
      <c r="BA314" s="71"/>
      <c r="BB314" s="71"/>
      <c r="BC314" s="71"/>
      <c r="BD314" s="71"/>
      <c r="BE314" s="71"/>
      <c r="BF314" s="71"/>
      <c r="BG314" s="71"/>
      <c r="BH314" s="71"/>
      <c r="BI314" s="71"/>
      <c r="BJ314" s="71"/>
      <c r="BK314" s="71"/>
      <c r="BL314" s="71"/>
      <c r="BM314" s="71"/>
      <c r="BN314" s="71"/>
      <c r="BO314" s="71"/>
      <c r="BP314" s="71"/>
      <c r="BQ314" s="71"/>
      <c r="BR314" s="71"/>
      <c r="BS314" s="71"/>
      <c r="BT314" s="71"/>
      <c r="BU314" s="71"/>
      <c r="BV314" s="71"/>
      <c r="BW314" s="71"/>
      <c r="BX314" s="71"/>
      <c r="BY314" s="71"/>
      <c r="BZ314" s="71"/>
      <c r="CA314" s="71"/>
      <c r="CB314" s="71"/>
      <c r="CC314" s="71"/>
      <c r="CD314" s="71"/>
      <c r="CE314" s="71"/>
      <c r="CF314" s="71"/>
    </row>
    <row r="315" spans="1:84" s="2" customFormat="1" ht="12.75" customHeight="1" x14ac:dyDescent="0.2">
      <c r="A315" s="96"/>
      <c r="B315" s="98" t="s">
        <v>107</v>
      </c>
      <c r="C315" s="99" t="s">
        <v>537</v>
      </c>
      <c r="D315" s="12" t="s">
        <v>538</v>
      </c>
      <c r="E315" s="97"/>
      <c r="F315" s="12" t="s">
        <v>215</v>
      </c>
      <c r="G315" s="100">
        <f t="shared" si="88"/>
        <v>14.64</v>
      </c>
      <c r="H315" s="108">
        <f t="shared" si="89"/>
        <v>0</v>
      </c>
      <c r="I315" s="100">
        <v>14.64</v>
      </c>
      <c r="J315" s="101">
        <f t="shared" si="90"/>
        <v>0</v>
      </c>
      <c r="K315" s="102">
        <v>1.48</v>
      </c>
      <c r="L315" s="39">
        <f t="shared" si="91"/>
        <v>0</v>
      </c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  <c r="AB315" s="71"/>
      <c r="AC315" s="71"/>
      <c r="AD315" s="71"/>
      <c r="AE315" s="71"/>
      <c r="AF315" s="71"/>
      <c r="AG315" s="71"/>
      <c r="AH315" s="71"/>
      <c r="AI315" s="71"/>
      <c r="AJ315" s="71"/>
      <c r="AK315" s="71"/>
      <c r="AL315" s="71"/>
      <c r="AM315" s="71"/>
      <c r="AN315" s="71"/>
      <c r="AO315" s="71"/>
      <c r="AP315" s="71"/>
      <c r="AQ315" s="71"/>
      <c r="AR315" s="71"/>
      <c r="AS315" s="71"/>
      <c r="AT315" s="71"/>
      <c r="AU315" s="71"/>
      <c r="AV315" s="71"/>
      <c r="AW315" s="71"/>
      <c r="AX315" s="71"/>
      <c r="AY315" s="71"/>
      <c r="AZ315" s="71"/>
      <c r="BA315" s="71"/>
      <c r="BB315" s="71"/>
      <c r="BC315" s="71"/>
      <c r="BD315" s="71"/>
      <c r="BE315" s="71"/>
      <c r="BF315" s="71"/>
      <c r="BG315" s="71"/>
      <c r="BH315" s="71"/>
      <c r="BI315" s="71"/>
      <c r="BJ315" s="71"/>
      <c r="BK315" s="71"/>
      <c r="BL315" s="71"/>
      <c r="BM315" s="71"/>
      <c r="BN315" s="71"/>
      <c r="BO315" s="71"/>
      <c r="BP315" s="71"/>
      <c r="BQ315" s="71"/>
      <c r="BR315" s="71"/>
      <c r="BS315" s="71"/>
      <c r="BT315" s="71"/>
      <c r="BU315" s="71"/>
      <c r="BV315" s="71"/>
      <c r="BW315" s="71"/>
      <c r="BX315" s="71"/>
      <c r="BY315" s="71"/>
      <c r="BZ315" s="71"/>
      <c r="CA315" s="71"/>
      <c r="CB315" s="71"/>
      <c r="CC315" s="71"/>
      <c r="CD315" s="71"/>
      <c r="CE315" s="71"/>
      <c r="CF315" s="71"/>
    </row>
    <row r="316" spans="1:84" s="2" customFormat="1" ht="12.75" customHeight="1" x14ac:dyDescent="0.2">
      <c r="A316" s="96"/>
      <c r="B316" s="98" t="s">
        <v>107</v>
      </c>
      <c r="C316" s="99" t="s">
        <v>539</v>
      </c>
      <c r="D316" s="12" t="s">
        <v>540</v>
      </c>
      <c r="E316" s="97"/>
      <c r="F316" s="12" t="s">
        <v>215</v>
      </c>
      <c r="G316" s="100">
        <f t="shared" si="88"/>
        <v>15.56</v>
      </c>
      <c r="H316" s="108">
        <f t="shared" si="89"/>
        <v>0</v>
      </c>
      <c r="I316" s="100">
        <v>15.56</v>
      </c>
      <c r="J316" s="101">
        <f>G$17/100</f>
        <v>0</v>
      </c>
      <c r="K316" s="102">
        <v>2.0699999999999998</v>
      </c>
      <c r="L316" s="39">
        <f t="shared" si="91"/>
        <v>0</v>
      </c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  <c r="AB316" s="71"/>
      <c r="AC316" s="71"/>
      <c r="AD316" s="71"/>
      <c r="AE316" s="71"/>
      <c r="AF316" s="71"/>
      <c r="AG316" s="71"/>
      <c r="AH316" s="71"/>
      <c r="AI316" s="71"/>
      <c r="AJ316" s="71"/>
      <c r="AK316" s="71"/>
      <c r="AL316" s="71"/>
      <c r="AM316" s="71"/>
      <c r="AN316" s="71"/>
      <c r="AO316" s="71"/>
      <c r="AP316" s="71"/>
      <c r="AQ316" s="71"/>
      <c r="AR316" s="71"/>
      <c r="AS316" s="71"/>
      <c r="AT316" s="71"/>
      <c r="AU316" s="71"/>
      <c r="AV316" s="71"/>
      <c r="AW316" s="71"/>
      <c r="AX316" s="71"/>
      <c r="AY316" s="71"/>
      <c r="AZ316" s="71"/>
      <c r="BA316" s="71"/>
      <c r="BB316" s="71"/>
      <c r="BC316" s="71"/>
      <c r="BD316" s="71"/>
      <c r="BE316" s="71"/>
      <c r="BF316" s="71"/>
      <c r="BG316" s="71"/>
      <c r="BH316" s="71"/>
      <c r="BI316" s="71"/>
      <c r="BJ316" s="71"/>
      <c r="BK316" s="71"/>
      <c r="BL316" s="71"/>
      <c r="BM316" s="71"/>
      <c r="BN316" s="71"/>
      <c r="BO316" s="71"/>
      <c r="BP316" s="71"/>
      <c r="BQ316" s="71"/>
      <c r="BR316" s="71"/>
      <c r="BS316" s="71"/>
      <c r="BT316" s="71"/>
      <c r="BU316" s="71"/>
      <c r="BV316" s="71"/>
      <c r="BW316" s="71"/>
      <c r="BX316" s="71"/>
      <c r="BY316" s="71"/>
      <c r="BZ316" s="71"/>
      <c r="CA316" s="71"/>
      <c r="CB316" s="71"/>
      <c r="CC316" s="71"/>
      <c r="CD316" s="71"/>
      <c r="CE316" s="71"/>
      <c r="CF316" s="71"/>
    </row>
    <row r="317" spans="1:84" s="2" customFormat="1" ht="12.75" customHeight="1" x14ac:dyDescent="0.2">
      <c r="A317" s="96"/>
      <c r="B317" s="98" t="s">
        <v>107</v>
      </c>
      <c r="C317" s="99" t="s">
        <v>541</v>
      </c>
      <c r="D317" s="12" t="s">
        <v>542</v>
      </c>
      <c r="E317" s="97"/>
      <c r="F317" s="12" t="s">
        <v>215</v>
      </c>
      <c r="G317" s="100">
        <f t="shared" si="88"/>
        <v>22.74</v>
      </c>
      <c r="H317" s="108">
        <f t="shared" si="89"/>
        <v>0</v>
      </c>
      <c r="I317" s="100">
        <v>22.74</v>
      </c>
      <c r="J317" s="101">
        <f t="shared" ref="J317" si="92">H$17/100</f>
        <v>0</v>
      </c>
      <c r="K317" s="102">
        <v>1.68</v>
      </c>
      <c r="L317" s="39">
        <f t="shared" si="91"/>
        <v>0</v>
      </c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  <c r="AE317" s="71"/>
      <c r="AF317" s="71"/>
      <c r="AG317" s="71"/>
      <c r="AH317" s="71"/>
      <c r="AI317" s="71"/>
      <c r="AJ317" s="71"/>
      <c r="AK317" s="71"/>
      <c r="AL317" s="71"/>
      <c r="AM317" s="71"/>
      <c r="AN317" s="71"/>
      <c r="AO317" s="71"/>
      <c r="AP317" s="71"/>
      <c r="AQ317" s="71"/>
      <c r="AR317" s="71"/>
      <c r="AS317" s="71"/>
      <c r="AT317" s="71"/>
      <c r="AU317" s="71"/>
      <c r="AV317" s="71"/>
      <c r="AW317" s="71"/>
      <c r="AX317" s="71"/>
      <c r="AY317" s="71"/>
      <c r="AZ317" s="71"/>
      <c r="BA317" s="71"/>
      <c r="BB317" s="71"/>
      <c r="BC317" s="71"/>
      <c r="BD317" s="71"/>
      <c r="BE317" s="71"/>
      <c r="BF317" s="71"/>
      <c r="BG317" s="71"/>
      <c r="BH317" s="71"/>
      <c r="BI317" s="71"/>
      <c r="BJ317" s="71"/>
      <c r="BK317" s="71"/>
      <c r="BL317" s="71"/>
      <c r="BM317" s="71"/>
      <c r="BN317" s="71"/>
      <c r="BO317" s="71"/>
      <c r="BP317" s="71"/>
      <c r="BQ317" s="71"/>
      <c r="BR317" s="71"/>
      <c r="BS317" s="71"/>
      <c r="BT317" s="71"/>
      <c r="BU317" s="71"/>
      <c r="BV317" s="71"/>
      <c r="BW317" s="71"/>
      <c r="BX317" s="71"/>
      <c r="BY317" s="71"/>
      <c r="BZ317" s="71"/>
      <c r="CA317" s="71"/>
      <c r="CB317" s="71"/>
      <c r="CC317" s="71"/>
      <c r="CD317" s="71"/>
      <c r="CE317" s="71"/>
      <c r="CF317" s="71"/>
    </row>
    <row r="318" spans="1:84" ht="12.75" customHeight="1" x14ac:dyDescent="0.25">
      <c r="H318" s="107"/>
      <c r="I318" s="109"/>
    </row>
    <row r="319" spans="1:84" ht="12.75" customHeight="1" x14ac:dyDescent="0.25">
      <c r="D319" s="18" t="s">
        <v>83</v>
      </c>
      <c r="H319" s="107"/>
      <c r="I319" s="109"/>
    </row>
    <row r="320" spans="1:84" s="71" customFormat="1" ht="12.75" customHeight="1" x14ac:dyDescent="0.25">
      <c r="A320" s="93"/>
      <c r="B320" s="82" t="s">
        <v>107</v>
      </c>
      <c r="C320" s="83" t="s">
        <v>543</v>
      </c>
      <c r="D320" s="12" t="s">
        <v>544</v>
      </c>
      <c r="E320" s="85"/>
      <c r="F320" s="84" t="s">
        <v>215</v>
      </c>
      <c r="G320" s="86">
        <f t="shared" ref="G320:G325" si="93">I320*(1-J320)</f>
        <v>3.04</v>
      </c>
      <c r="H320" s="105">
        <f t="shared" ref="H320:H325" si="94">E320*G320</f>
        <v>0</v>
      </c>
      <c r="I320" s="86">
        <v>3.04</v>
      </c>
      <c r="J320" s="87">
        <f t="shared" ref="J320:J325" si="95">G$16/100</f>
        <v>0</v>
      </c>
      <c r="K320" s="88">
        <v>0.24</v>
      </c>
      <c r="L320" s="89">
        <f t="shared" ref="L320:L325" si="96">E320*K320</f>
        <v>0</v>
      </c>
    </row>
    <row r="321" spans="1:84" s="71" customFormat="1" ht="12.75" customHeight="1" x14ac:dyDescent="0.25">
      <c r="A321" s="93"/>
      <c r="B321" s="82" t="s">
        <v>107</v>
      </c>
      <c r="C321" s="83" t="s">
        <v>545</v>
      </c>
      <c r="D321" s="12" t="s">
        <v>546</v>
      </c>
      <c r="E321" s="85"/>
      <c r="F321" s="84" t="s">
        <v>215</v>
      </c>
      <c r="G321" s="86">
        <f t="shared" si="93"/>
        <v>3.16</v>
      </c>
      <c r="H321" s="105">
        <f t="shared" si="94"/>
        <v>0</v>
      </c>
      <c r="I321" s="86">
        <v>3.16</v>
      </c>
      <c r="J321" s="87">
        <f t="shared" si="95"/>
        <v>0</v>
      </c>
      <c r="K321" s="88">
        <v>0.31</v>
      </c>
      <c r="L321" s="89">
        <f t="shared" si="96"/>
        <v>0</v>
      </c>
    </row>
    <row r="322" spans="1:84" s="71" customFormat="1" ht="12.75" customHeight="1" x14ac:dyDescent="0.25">
      <c r="A322" s="93"/>
      <c r="B322" s="82" t="s">
        <v>107</v>
      </c>
      <c r="C322" s="83" t="s">
        <v>547</v>
      </c>
      <c r="D322" s="12" t="s">
        <v>548</v>
      </c>
      <c r="E322" s="85"/>
      <c r="F322" s="84" t="s">
        <v>215</v>
      </c>
      <c r="G322" s="86">
        <f t="shared" si="93"/>
        <v>3.48</v>
      </c>
      <c r="H322" s="105">
        <f t="shared" si="94"/>
        <v>0</v>
      </c>
      <c r="I322" s="86">
        <v>3.48</v>
      </c>
      <c r="J322" s="87">
        <f t="shared" si="95"/>
        <v>0</v>
      </c>
      <c r="K322" s="88">
        <v>0.37</v>
      </c>
      <c r="L322" s="89">
        <f t="shared" si="96"/>
        <v>0</v>
      </c>
    </row>
    <row r="323" spans="1:84" s="71" customFormat="1" ht="12.75" customHeight="1" x14ac:dyDescent="0.25">
      <c r="A323" s="93"/>
      <c r="B323" s="82" t="s">
        <v>107</v>
      </c>
      <c r="C323" s="83" t="s">
        <v>549</v>
      </c>
      <c r="D323" s="12" t="s">
        <v>550</v>
      </c>
      <c r="E323" s="85"/>
      <c r="F323" s="84" t="s">
        <v>215</v>
      </c>
      <c r="G323" s="86">
        <f t="shared" si="93"/>
        <v>4.6399999999999997</v>
      </c>
      <c r="H323" s="105">
        <f t="shared" si="94"/>
        <v>0</v>
      </c>
      <c r="I323" s="86">
        <v>4.6399999999999997</v>
      </c>
      <c r="J323" s="87">
        <f t="shared" si="95"/>
        <v>0</v>
      </c>
      <c r="K323" s="88">
        <v>0.43</v>
      </c>
      <c r="L323" s="89">
        <f t="shared" si="96"/>
        <v>0</v>
      </c>
    </row>
    <row r="324" spans="1:84" s="71" customFormat="1" ht="12.75" customHeight="1" x14ac:dyDescent="0.25">
      <c r="A324" s="93"/>
      <c r="B324" s="82" t="s">
        <v>107</v>
      </c>
      <c r="C324" s="83" t="s">
        <v>551</v>
      </c>
      <c r="D324" s="12" t="s">
        <v>552</v>
      </c>
      <c r="E324" s="85"/>
      <c r="F324" s="84" t="s">
        <v>215</v>
      </c>
      <c r="G324" s="86">
        <f t="shared" si="93"/>
        <v>5.16</v>
      </c>
      <c r="H324" s="105">
        <f t="shared" si="94"/>
        <v>0</v>
      </c>
      <c r="I324" s="86">
        <v>5.16</v>
      </c>
      <c r="J324" s="87">
        <f t="shared" si="95"/>
        <v>0</v>
      </c>
      <c r="K324" s="88">
        <v>0.54</v>
      </c>
      <c r="L324" s="89">
        <f t="shared" si="96"/>
        <v>0</v>
      </c>
    </row>
    <row r="325" spans="1:84" s="71" customFormat="1" ht="12.75" customHeight="1" x14ac:dyDescent="0.25">
      <c r="A325" s="93"/>
      <c r="B325" s="82" t="s">
        <v>107</v>
      </c>
      <c r="C325" s="83" t="s">
        <v>553</v>
      </c>
      <c r="D325" s="12" t="s">
        <v>554</v>
      </c>
      <c r="E325" s="85"/>
      <c r="F325" s="84" t="s">
        <v>215</v>
      </c>
      <c r="G325" s="86">
        <f t="shared" si="93"/>
        <v>6.44</v>
      </c>
      <c r="H325" s="105">
        <f t="shared" si="94"/>
        <v>0</v>
      </c>
      <c r="I325" s="86">
        <v>6.44</v>
      </c>
      <c r="J325" s="87">
        <f t="shared" si="95"/>
        <v>0</v>
      </c>
      <c r="K325" s="88">
        <v>0.66</v>
      </c>
      <c r="L325" s="89">
        <f t="shared" si="96"/>
        <v>0</v>
      </c>
    </row>
    <row r="326" spans="1:84" ht="12.75" customHeight="1" x14ac:dyDescent="0.25">
      <c r="D326" s="72"/>
      <c r="H326" s="107"/>
      <c r="I326" s="109"/>
    </row>
    <row r="327" spans="1:84" ht="12.75" customHeight="1" x14ac:dyDescent="0.25">
      <c r="D327" s="18" t="s">
        <v>84</v>
      </c>
      <c r="H327" s="107"/>
      <c r="I327" s="109"/>
    </row>
    <row r="328" spans="1:84" s="71" customFormat="1" ht="12.75" customHeight="1" x14ac:dyDescent="0.25">
      <c r="A328" s="93"/>
      <c r="B328" s="82" t="s">
        <v>107</v>
      </c>
      <c r="C328" s="83" t="s">
        <v>555</v>
      </c>
      <c r="D328" s="12" t="s">
        <v>556</v>
      </c>
      <c r="E328" s="85"/>
      <c r="F328" s="84" t="s">
        <v>215</v>
      </c>
      <c r="G328" s="86">
        <f>I328*(1-J328)</f>
        <v>10.76</v>
      </c>
      <c r="H328" s="105">
        <f>E328*G328</f>
        <v>0</v>
      </c>
      <c r="I328" s="86">
        <v>10.76</v>
      </c>
      <c r="J328" s="87">
        <f t="shared" ref="J328" si="97">G$16/100</f>
        <v>0</v>
      </c>
      <c r="K328" s="88">
        <v>1</v>
      </c>
      <c r="L328" s="89">
        <f>E328*K328</f>
        <v>0</v>
      </c>
    </row>
    <row r="329" spans="1:84" ht="12.75" customHeight="1" x14ac:dyDescent="0.25">
      <c r="D329" s="72"/>
      <c r="H329" s="107"/>
      <c r="I329" s="109"/>
    </row>
    <row r="330" spans="1:84" ht="12.75" customHeight="1" x14ac:dyDescent="0.25">
      <c r="D330" s="18" t="s">
        <v>85</v>
      </c>
      <c r="H330" s="107"/>
      <c r="I330" s="109"/>
    </row>
    <row r="331" spans="1:84" s="71" customFormat="1" ht="12.75" customHeight="1" x14ac:dyDescent="0.2">
      <c r="A331" s="103"/>
      <c r="B331" s="104" t="s">
        <v>107</v>
      </c>
      <c r="C331" s="83" t="s">
        <v>557</v>
      </c>
      <c r="D331" s="12" t="s">
        <v>558</v>
      </c>
      <c r="E331" s="85"/>
      <c r="F331" s="84" t="s">
        <v>109</v>
      </c>
      <c r="G331" s="86">
        <f>I331*(1-J331)</f>
        <v>4.2</v>
      </c>
      <c r="H331" s="105">
        <f>E331*G331</f>
        <v>0</v>
      </c>
      <c r="I331" s="86">
        <v>4.2</v>
      </c>
      <c r="J331" s="87">
        <f t="shared" ref="J331:J332" si="98">G$16/100</f>
        <v>0</v>
      </c>
      <c r="K331" s="88">
        <v>0.05</v>
      </c>
      <c r="L331" s="89">
        <f>E331*K331</f>
        <v>0</v>
      </c>
    </row>
    <row r="332" spans="1:84" s="71" customFormat="1" ht="12.75" customHeight="1" x14ac:dyDescent="0.2">
      <c r="A332" s="81"/>
      <c r="B332" s="104" t="s">
        <v>107</v>
      </c>
      <c r="C332" s="83" t="s">
        <v>559</v>
      </c>
      <c r="D332" s="12" t="s">
        <v>560</v>
      </c>
      <c r="E332" s="85"/>
      <c r="F332" s="84" t="s">
        <v>215</v>
      </c>
      <c r="G332" s="86">
        <f>I332*(1-J332)</f>
        <v>0.74</v>
      </c>
      <c r="H332" s="105">
        <f>E332*G332</f>
        <v>0</v>
      </c>
      <c r="I332" s="86">
        <v>0.74</v>
      </c>
      <c r="J332" s="87">
        <f t="shared" si="98"/>
        <v>0</v>
      </c>
      <c r="K332" s="88">
        <v>0.01</v>
      </c>
      <c r="L332" s="89">
        <f>E332*K332</f>
        <v>0</v>
      </c>
    </row>
    <row r="333" spans="1:84" ht="12.75" customHeight="1" thickBot="1" x14ac:dyDescent="0.3">
      <c r="D333" s="72"/>
    </row>
    <row r="334" spans="1:84" s="53" customFormat="1" ht="15.95" customHeight="1" thickBot="1" x14ac:dyDescent="0.3">
      <c r="A334" s="46"/>
      <c r="B334" s="47"/>
      <c r="C334" s="48"/>
      <c r="D334" s="49" t="s">
        <v>52</v>
      </c>
      <c r="E334" s="50"/>
      <c r="F334" s="50"/>
      <c r="G334" s="51"/>
      <c r="H334" s="61">
        <f>SUM(H21:H333)</f>
        <v>0</v>
      </c>
      <c r="I334" s="59"/>
      <c r="J334" s="47"/>
      <c r="K334" s="52" t="s">
        <v>31</v>
      </c>
      <c r="L334" s="54">
        <f>SUM(L21:L333)</f>
        <v>0</v>
      </c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  <c r="AE334" s="71"/>
      <c r="AF334" s="71"/>
      <c r="AG334" s="71"/>
      <c r="AH334" s="71"/>
      <c r="AI334" s="71"/>
      <c r="AJ334" s="71"/>
      <c r="AK334" s="71"/>
      <c r="AL334" s="71"/>
      <c r="AM334" s="71"/>
      <c r="AN334" s="71"/>
      <c r="AO334" s="71"/>
      <c r="AP334" s="71"/>
      <c r="AQ334" s="71"/>
      <c r="AR334" s="71"/>
      <c r="AS334" s="71"/>
      <c r="AT334" s="71"/>
      <c r="AU334" s="71"/>
      <c r="AV334" s="71"/>
      <c r="AW334" s="71"/>
      <c r="AX334" s="71"/>
      <c r="AY334" s="71"/>
      <c r="AZ334" s="71"/>
      <c r="BA334" s="71"/>
      <c r="BB334" s="71"/>
      <c r="BC334" s="71"/>
      <c r="BD334" s="71"/>
      <c r="BE334" s="71"/>
      <c r="BF334" s="71"/>
      <c r="BG334" s="71"/>
      <c r="BH334" s="71"/>
      <c r="BI334" s="71"/>
      <c r="BJ334" s="71"/>
      <c r="BK334" s="71"/>
      <c r="BL334" s="71"/>
      <c r="BM334" s="71"/>
      <c r="BN334" s="71"/>
      <c r="BO334" s="71"/>
      <c r="BP334" s="71"/>
      <c r="BQ334" s="71"/>
      <c r="BR334" s="71"/>
      <c r="BS334" s="71"/>
      <c r="BT334" s="71"/>
      <c r="BU334" s="71"/>
      <c r="BV334" s="71"/>
      <c r="BW334" s="71"/>
      <c r="BX334" s="71"/>
      <c r="BY334" s="71"/>
      <c r="BZ334" s="71"/>
      <c r="CA334" s="71"/>
      <c r="CB334" s="71"/>
      <c r="CC334" s="71"/>
      <c r="CD334" s="71"/>
      <c r="CE334" s="71"/>
      <c r="CF334" s="71"/>
    </row>
    <row r="336" spans="1:84" ht="12.75" customHeight="1" x14ac:dyDescent="0.25">
      <c r="C336" s="142" t="s">
        <v>44</v>
      </c>
      <c r="D336" s="142"/>
      <c r="E336" s="142"/>
      <c r="F336" s="142"/>
      <c r="G336" s="142"/>
      <c r="H336" s="142"/>
      <c r="I336" s="3"/>
      <c r="J336" s="45"/>
      <c r="K336" s="3"/>
      <c r="L336" s="3"/>
    </row>
    <row r="337" spans="3:84" ht="12.75" customHeight="1" thickBot="1" x14ac:dyDescent="0.3"/>
    <row r="338" spans="3:84" ht="12.75" customHeight="1" x14ac:dyDescent="0.25">
      <c r="C338" s="147" t="s">
        <v>45</v>
      </c>
      <c r="D338" s="148"/>
    </row>
    <row r="339" spans="3:84" ht="12.75" customHeight="1" x14ac:dyDescent="0.25">
      <c r="C339" s="40" t="s">
        <v>20</v>
      </c>
      <c r="D339" s="41" t="s">
        <v>46</v>
      </c>
    </row>
    <row r="340" spans="3:84" s="2" customFormat="1" ht="12.75" customHeight="1" x14ac:dyDescent="0.25">
      <c r="C340" s="42" t="s">
        <v>21</v>
      </c>
      <c r="D340" s="41" t="s">
        <v>47</v>
      </c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  <c r="AE340" s="71"/>
      <c r="AF340" s="71"/>
      <c r="AG340" s="71"/>
      <c r="AH340" s="71"/>
      <c r="AI340" s="71"/>
      <c r="AJ340" s="71"/>
      <c r="AK340" s="71"/>
      <c r="AL340" s="71"/>
      <c r="AM340" s="71"/>
      <c r="AN340" s="71"/>
      <c r="AO340" s="71"/>
      <c r="AP340" s="71"/>
      <c r="AQ340" s="71"/>
      <c r="AR340" s="71"/>
      <c r="AS340" s="71"/>
      <c r="AT340" s="71"/>
      <c r="AU340" s="71"/>
      <c r="AV340" s="71"/>
      <c r="AW340" s="71"/>
      <c r="AX340" s="71"/>
      <c r="AY340" s="71"/>
      <c r="AZ340" s="71"/>
      <c r="BA340" s="71"/>
      <c r="BB340" s="71"/>
      <c r="BC340" s="71"/>
      <c r="BD340" s="71"/>
      <c r="BE340" s="71"/>
      <c r="BF340" s="71"/>
      <c r="BG340" s="71"/>
      <c r="BH340" s="71"/>
      <c r="BI340" s="71"/>
      <c r="BJ340" s="71"/>
      <c r="BK340" s="71"/>
      <c r="BL340" s="71"/>
      <c r="BM340" s="71"/>
      <c r="BN340" s="71"/>
      <c r="BO340" s="71"/>
      <c r="BP340" s="71"/>
      <c r="BQ340" s="71"/>
      <c r="BR340" s="71"/>
      <c r="BS340" s="71"/>
      <c r="BT340" s="71"/>
      <c r="BU340" s="71"/>
      <c r="BV340" s="71"/>
      <c r="BW340" s="71"/>
      <c r="BX340" s="71"/>
      <c r="BY340" s="71"/>
      <c r="BZ340" s="71"/>
      <c r="CA340" s="71"/>
      <c r="CB340" s="71"/>
      <c r="CC340" s="71"/>
      <c r="CD340" s="71"/>
      <c r="CE340" s="71"/>
      <c r="CF340" s="71"/>
    </row>
    <row r="341" spans="3:84" s="2" customFormat="1" ht="12.75" customHeight="1" x14ac:dyDescent="0.25">
      <c r="C341" s="42" t="s">
        <v>99</v>
      </c>
      <c r="D341" s="41" t="s">
        <v>100</v>
      </c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  <c r="AE341" s="71"/>
      <c r="AF341" s="71"/>
      <c r="AG341" s="71"/>
      <c r="AH341" s="71"/>
      <c r="AI341" s="71"/>
      <c r="AJ341" s="71"/>
      <c r="AK341" s="71"/>
      <c r="AL341" s="71"/>
      <c r="AM341" s="71"/>
      <c r="AN341" s="71"/>
      <c r="AO341" s="71"/>
      <c r="AP341" s="71"/>
      <c r="AQ341" s="71"/>
      <c r="AR341" s="71"/>
      <c r="AS341" s="71"/>
      <c r="AT341" s="71"/>
      <c r="AU341" s="71"/>
      <c r="AV341" s="71"/>
      <c r="AW341" s="71"/>
      <c r="AX341" s="71"/>
      <c r="AY341" s="71"/>
      <c r="AZ341" s="71"/>
      <c r="BA341" s="71"/>
      <c r="BB341" s="71"/>
      <c r="BC341" s="71"/>
      <c r="BD341" s="71"/>
      <c r="BE341" s="71"/>
      <c r="BF341" s="71"/>
      <c r="BG341" s="71"/>
      <c r="BH341" s="71"/>
      <c r="BI341" s="71"/>
      <c r="BJ341" s="71"/>
      <c r="BK341" s="71"/>
      <c r="BL341" s="71"/>
      <c r="BM341" s="71"/>
      <c r="BN341" s="71"/>
      <c r="BO341" s="71"/>
      <c r="BP341" s="71"/>
      <c r="BQ341" s="71"/>
      <c r="BR341" s="71"/>
      <c r="BS341" s="71"/>
      <c r="BT341" s="71"/>
      <c r="BU341" s="71"/>
      <c r="BV341" s="71"/>
      <c r="BW341" s="71"/>
      <c r="BX341" s="71"/>
      <c r="BY341" s="71"/>
      <c r="BZ341" s="71"/>
      <c r="CA341" s="71"/>
      <c r="CB341" s="71"/>
      <c r="CC341" s="71"/>
      <c r="CD341" s="71"/>
      <c r="CE341" s="71"/>
      <c r="CF341" s="71"/>
    </row>
    <row r="342" spans="3:84" s="2" customFormat="1" ht="12.75" customHeight="1" x14ac:dyDescent="0.25">
      <c r="C342" s="42" t="s">
        <v>22</v>
      </c>
      <c r="D342" s="41" t="s">
        <v>48</v>
      </c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  <c r="AA342" s="71"/>
      <c r="AB342" s="71"/>
      <c r="AC342" s="71"/>
      <c r="AD342" s="71"/>
      <c r="AE342" s="71"/>
      <c r="AF342" s="71"/>
      <c r="AG342" s="71"/>
      <c r="AH342" s="71"/>
      <c r="AI342" s="71"/>
      <c r="AJ342" s="71"/>
      <c r="AK342" s="71"/>
      <c r="AL342" s="71"/>
      <c r="AM342" s="71"/>
      <c r="AN342" s="71"/>
      <c r="AO342" s="71"/>
      <c r="AP342" s="71"/>
      <c r="AQ342" s="71"/>
      <c r="AR342" s="71"/>
      <c r="AS342" s="71"/>
      <c r="AT342" s="71"/>
      <c r="AU342" s="71"/>
      <c r="AV342" s="71"/>
      <c r="AW342" s="71"/>
      <c r="AX342" s="71"/>
      <c r="AY342" s="71"/>
      <c r="AZ342" s="71"/>
      <c r="BA342" s="71"/>
      <c r="BB342" s="71"/>
      <c r="BC342" s="71"/>
      <c r="BD342" s="71"/>
      <c r="BE342" s="71"/>
      <c r="BF342" s="71"/>
      <c r="BG342" s="71"/>
      <c r="BH342" s="71"/>
      <c r="BI342" s="71"/>
      <c r="BJ342" s="71"/>
      <c r="BK342" s="71"/>
      <c r="BL342" s="71"/>
      <c r="BM342" s="71"/>
      <c r="BN342" s="71"/>
      <c r="BO342" s="71"/>
      <c r="BP342" s="71"/>
      <c r="BQ342" s="71"/>
      <c r="BR342" s="71"/>
      <c r="BS342" s="71"/>
      <c r="BT342" s="71"/>
      <c r="BU342" s="71"/>
      <c r="BV342" s="71"/>
      <c r="BW342" s="71"/>
      <c r="BX342" s="71"/>
      <c r="BY342" s="71"/>
      <c r="BZ342" s="71"/>
      <c r="CA342" s="71"/>
      <c r="CB342" s="71"/>
      <c r="CC342" s="71"/>
      <c r="CD342" s="71"/>
      <c r="CE342" s="71"/>
      <c r="CF342" s="71"/>
    </row>
    <row r="343" spans="3:84" s="2" customFormat="1" ht="12.75" customHeight="1" x14ac:dyDescent="0.25">
      <c r="C343" s="42" t="s">
        <v>23</v>
      </c>
      <c r="D343" s="41" t="s">
        <v>24</v>
      </c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  <c r="AA343" s="71"/>
      <c r="AB343" s="71"/>
      <c r="AC343" s="71"/>
      <c r="AD343" s="71"/>
      <c r="AE343" s="71"/>
      <c r="AF343" s="71"/>
      <c r="AG343" s="71"/>
      <c r="AH343" s="71"/>
      <c r="AI343" s="71"/>
      <c r="AJ343" s="71"/>
      <c r="AK343" s="71"/>
      <c r="AL343" s="71"/>
      <c r="AM343" s="71"/>
      <c r="AN343" s="71"/>
      <c r="AO343" s="71"/>
      <c r="AP343" s="71"/>
      <c r="AQ343" s="71"/>
      <c r="AR343" s="71"/>
      <c r="AS343" s="71"/>
      <c r="AT343" s="71"/>
      <c r="AU343" s="71"/>
      <c r="AV343" s="71"/>
      <c r="AW343" s="71"/>
      <c r="AX343" s="71"/>
      <c r="AY343" s="71"/>
      <c r="AZ343" s="71"/>
      <c r="BA343" s="71"/>
      <c r="BB343" s="71"/>
      <c r="BC343" s="71"/>
      <c r="BD343" s="71"/>
      <c r="BE343" s="71"/>
      <c r="BF343" s="71"/>
      <c r="BG343" s="71"/>
      <c r="BH343" s="71"/>
      <c r="BI343" s="71"/>
      <c r="BJ343" s="71"/>
      <c r="BK343" s="71"/>
      <c r="BL343" s="71"/>
      <c r="BM343" s="71"/>
      <c r="BN343" s="71"/>
      <c r="BO343" s="71"/>
      <c r="BP343" s="71"/>
      <c r="BQ343" s="71"/>
      <c r="BR343" s="71"/>
      <c r="BS343" s="71"/>
      <c r="BT343" s="71"/>
      <c r="BU343" s="71"/>
      <c r="BV343" s="71"/>
      <c r="BW343" s="71"/>
      <c r="BX343" s="71"/>
      <c r="BY343" s="71"/>
      <c r="BZ343" s="71"/>
      <c r="CA343" s="71"/>
      <c r="CB343" s="71"/>
      <c r="CC343" s="71"/>
      <c r="CD343" s="71"/>
      <c r="CE343" s="71"/>
      <c r="CF343" s="71"/>
    </row>
    <row r="344" spans="3:84" s="2" customFormat="1" ht="12.75" customHeight="1" x14ac:dyDescent="0.25">
      <c r="C344" s="42" t="s">
        <v>25</v>
      </c>
      <c r="D344" s="41" t="s">
        <v>26</v>
      </c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  <c r="AE344" s="71"/>
      <c r="AF344" s="71"/>
      <c r="AG344" s="71"/>
      <c r="AH344" s="71"/>
      <c r="AI344" s="71"/>
      <c r="AJ344" s="71"/>
      <c r="AK344" s="71"/>
      <c r="AL344" s="71"/>
      <c r="AM344" s="71"/>
      <c r="AN344" s="71"/>
      <c r="AO344" s="71"/>
      <c r="AP344" s="71"/>
      <c r="AQ344" s="71"/>
      <c r="AR344" s="71"/>
      <c r="AS344" s="71"/>
      <c r="AT344" s="71"/>
      <c r="AU344" s="71"/>
      <c r="AV344" s="71"/>
      <c r="AW344" s="71"/>
      <c r="AX344" s="71"/>
      <c r="AY344" s="71"/>
      <c r="AZ344" s="71"/>
      <c r="BA344" s="71"/>
      <c r="BB344" s="71"/>
      <c r="BC344" s="71"/>
      <c r="BD344" s="71"/>
      <c r="BE344" s="71"/>
      <c r="BF344" s="71"/>
      <c r="BG344" s="71"/>
      <c r="BH344" s="71"/>
      <c r="BI344" s="71"/>
      <c r="BJ344" s="71"/>
      <c r="BK344" s="71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X344" s="71"/>
      <c r="BY344" s="71"/>
      <c r="BZ344" s="71"/>
      <c r="CA344" s="71"/>
      <c r="CB344" s="71"/>
      <c r="CC344" s="71"/>
      <c r="CD344" s="71"/>
      <c r="CE344" s="71"/>
      <c r="CF344" s="71"/>
    </row>
    <row r="345" spans="3:84" s="2" customFormat="1" ht="12.75" customHeight="1" x14ac:dyDescent="0.25">
      <c r="C345" s="42" t="s">
        <v>27</v>
      </c>
      <c r="D345" s="41" t="s">
        <v>28</v>
      </c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  <c r="AA345" s="71"/>
      <c r="AB345" s="71"/>
      <c r="AC345" s="71"/>
      <c r="AD345" s="71"/>
      <c r="AE345" s="71"/>
      <c r="AF345" s="71"/>
      <c r="AG345" s="71"/>
      <c r="AH345" s="71"/>
      <c r="AI345" s="71"/>
      <c r="AJ345" s="71"/>
      <c r="AK345" s="71"/>
      <c r="AL345" s="71"/>
      <c r="AM345" s="71"/>
      <c r="AN345" s="71"/>
      <c r="AO345" s="71"/>
      <c r="AP345" s="71"/>
      <c r="AQ345" s="71"/>
      <c r="AR345" s="71"/>
      <c r="AS345" s="71"/>
      <c r="AT345" s="71"/>
      <c r="AU345" s="71"/>
      <c r="AV345" s="71"/>
      <c r="AW345" s="71"/>
      <c r="AX345" s="71"/>
      <c r="AY345" s="71"/>
      <c r="AZ345" s="71"/>
      <c r="BA345" s="71"/>
      <c r="BB345" s="71"/>
      <c r="BC345" s="71"/>
      <c r="BD345" s="71"/>
      <c r="BE345" s="71"/>
      <c r="BF345" s="71"/>
      <c r="BG345" s="71"/>
      <c r="BH345" s="71"/>
      <c r="BI345" s="71"/>
      <c r="BJ345" s="71"/>
      <c r="BK345" s="71"/>
      <c r="BL345" s="71"/>
      <c r="BM345" s="71"/>
      <c r="BN345" s="71"/>
      <c r="BO345" s="71"/>
      <c r="BP345" s="71"/>
      <c r="BQ345" s="71"/>
      <c r="BR345" s="71"/>
      <c r="BS345" s="71"/>
      <c r="BT345" s="71"/>
      <c r="BU345" s="71"/>
      <c r="BV345" s="71"/>
      <c r="BW345" s="71"/>
      <c r="BX345" s="71"/>
      <c r="BY345" s="71"/>
      <c r="BZ345" s="71"/>
      <c r="CA345" s="71"/>
      <c r="CB345" s="71"/>
      <c r="CC345" s="71"/>
      <c r="CD345" s="71"/>
      <c r="CE345" s="71"/>
      <c r="CF345" s="71"/>
    </row>
    <row r="346" spans="3:84" s="2" customFormat="1" ht="12.75" customHeight="1" x14ac:dyDescent="0.25">
      <c r="C346" s="42" t="s">
        <v>29</v>
      </c>
      <c r="D346" s="41" t="s">
        <v>101</v>
      </c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  <c r="AA346" s="71"/>
      <c r="AB346" s="71"/>
      <c r="AC346" s="71"/>
      <c r="AD346" s="71"/>
      <c r="AE346" s="71"/>
      <c r="AF346" s="71"/>
      <c r="AG346" s="71"/>
      <c r="AH346" s="71"/>
      <c r="AI346" s="71"/>
      <c r="AJ346" s="71"/>
      <c r="AK346" s="71"/>
      <c r="AL346" s="71"/>
      <c r="AM346" s="71"/>
      <c r="AN346" s="71"/>
      <c r="AO346" s="71"/>
      <c r="AP346" s="71"/>
      <c r="AQ346" s="71"/>
      <c r="AR346" s="71"/>
      <c r="AS346" s="71"/>
      <c r="AT346" s="71"/>
      <c r="AU346" s="71"/>
      <c r="AV346" s="71"/>
      <c r="AW346" s="71"/>
      <c r="AX346" s="71"/>
      <c r="AY346" s="71"/>
      <c r="AZ346" s="71"/>
      <c r="BA346" s="71"/>
      <c r="BB346" s="71"/>
      <c r="BC346" s="71"/>
      <c r="BD346" s="71"/>
      <c r="BE346" s="71"/>
      <c r="BF346" s="71"/>
      <c r="BG346" s="71"/>
      <c r="BH346" s="71"/>
      <c r="BI346" s="71"/>
      <c r="BJ346" s="71"/>
      <c r="BK346" s="71"/>
      <c r="BL346" s="71"/>
      <c r="BM346" s="71"/>
      <c r="BN346" s="71"/>
      <c r="BO346" s="71"/>
      <c r="BP346" s="71"/>
      <c r="BQ346" s="71"/>
      <c r="BR346" s="71"/>
      <c r="BS346" s="71"/>
      <c r="BT346" s="71"/>
      <c r="BU346" s="71"/>
      <c r="BV346" s="71"/>
      <c r="BW346" s="71"/>
      <c r="BX346" s="71"/>
      <c r="BY346" s="71"/>
      <c r="BZ346" s="71"/>
      <c r="CA346" s="71"/>
      <c r="CB346" s="71"/>
      <c r="CC346" s="71"/>
      <c r="CD346" s="71"/>
      <c r="CE346" s="71"/>
      <c r="CF346" s="71"/>
    </row>
    <row r="347" spans="3:84" s="2" customFormat="1" ht="12.75" customHeight="1" thickBot="1" x14ac:dyDescent="0.3">
      <c r="C347" s="43" t="s">
        <v>30</v>
      </c>
      <c r="D347" s="44" t="s">
        <v>49</v>
      </c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  <c r="AA347" s="71"/>
      <c r="AB347" s="71"/>
      <c r="AC347" s="71"/>
      <c r="AD347" s="71"/>
      <c r="AE347" s="71"/>
      <c r="AF347" s="71"/>
      <c r="AG347" s="71"/>
      <c r="AH347" s="71"/>
      <c r="AI347" s="71"/>
      <c r="AJ347" s="71"/>
      <c r="AK347" s="71"/>
      <c r="AL347" s="71"/>
      <c r="AM347" s="71"/>
      <c r="AN347" s="71"/>
      <c r="AO347" s="71"/>
      <c r="AP347" s="71"/>
      <c r="AQ347" s="71"/>
      <c r="AR347" s="71"/>
      <c r="AS347" s="71"/>
      <c r="AT347" s="71"/>
      <c r="AU347" s="71"/>
      <c r="AV347" s="71"/>
      <c r="AW347" s="71"/>
      <c r="AX347" s="71"/>
      <c r="AY347" s="71"/>
      <c r="AZ347" s="71"/>
      <c r="BA347" s="71"/>
      <c r="BB347" s="71"/>
      <c r="BC347" s="71"/>
      <c r="BD347" s="71"/>
      <c r="BE347" s="71"/>
      <c r="BF347" s="71"/>
      <c r="BG347" s="71"/>
      <c r="BH347" s="71"/>
      <c r="BI347" s="71"/>
      <c r="BJ347" s="71"/>
      <c r="BK347" s="71"/>
      <c r="BL347" s="71"/>
      <c r="BM347" s="71"/>
      <c r="BN347" s="71"/>
      <c r="BO347" s="71"/>
      <c r="BP347" s="71"/>
      <c r="BQ347" s="71"/>
      <c r="BR347" s="71"/>
      <c r="BS347" s="71"/>
      <c r="BT347" s="71"/>
      <c r="BU347" s="71"/>
      <c r="BV347" s="71"/>
      <c r="BW347" s="71"/>
      <c r="BX347" s="71"/>
      <c r="BY347" s="71"/>
      <c r="BZ347" s="71"/>
      <c r="CA347" s="71"/>
      <c r="CB347" s="71"/>
      <c r="CC347" s="71"/>
      <c r="CD347" s="71"/>
      <c r="CE347" s="71"/>
      <c r="CF347" s="71"/>
    </row>
    <row r="349" spans="3:84" ht="12.75" customHeight="1" x14ac:dyDescent="0.25">
      <c r="C349" s="3" t="s">
        <v>40</v>
      </c>
    </row>
    <row r="350" spans="3:84" ht="12.75" customHeight="1" x14ac:dyDescent="0.25">
      <c r="C350" s="62" t="s">
        <v>57</v>
      </c>
    </row>
    <row r="351" spans="3:84" ht="12.75" customHeight="1" x14ac:dyDescent="0.25">
      <c r="C351" s="137" t="s">
        <v>58</v>
      </c>
      <c r="D351" s="137"/>
    </row>
    <row r="352" spans="3:84" s="2" customFormat="1" ht="12.75" customHeight="1" x14ac:dyDescent="0.25">
      <c r="C352" s="64" t="s">
        <v>51</v>
      </c>
      <c r="D352" s="63"/>
      <c r="E352" s="63"/>
      <c r="F352" s="63"/>
      <c r="G352" s="63"/>
      <c r="H352" s="63"/>
      <c r="I352" s="63"/>
      <c r="J352" s="63"/>
      <c r="K352" s="63"/>
      <c r="L352" s="63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  <c r="AE352" s="71"/>
      <c r="AF352" s="71"/>
      <c r="AG352" s="71"/>
      <c r="AH352" s="71"/>
      <c r="AI352" s="71"/>
      <c r="AJ352" s="71"/>
      <c r="AK352" s="71"/>
      <c r="AL352" s="71"/>
      <c r="AM352" s="71"/>
      <c r="AN352" s="71"/>
      <c r="AO352" s="71"/>
      <c r="AP352" s="71"/>
      <c r="AQ352" s="71"/>
      <c r="AR352" s="71"/>
      <c r="AS352" s="71"/>
      <c r="AT352" s="71"/>
      <c r="AU352" s="71"/>
      <c r="AV352" s="71"/>
      <c r="AW352" s="71"/>
      <c r="AX352" s="71"/>
      <c r="AY352" s="71"/>
      <c r="AZ352" s="71"/>
      <c r="BA352" s="71"/>
      <c r="BB352" s="71"/>
      <c r="BC352" s="71"/>
      <c r="BD352" s="71"/>
      <c r="BE352" s="71"/>
      <c r="BF352" s="71"/>
      <c r="BG352" s="71"/>
      <c r="BH352" s="71"/>
      <c r="BI352" s="71"/>
      <c r="BJ352" s="71"/>
      <c r="BK352" s="71"/>
      <c r="BL352" s="71"/>
      <c r="BM352" s="71"/>
      <c r="BN352" s="71"/>
      <c r="BO352" s="71"/>
      <c r="BP352" s="71"/>
      <c r="BQ352" s="71"/>
      <c r="BR352" s="71"/>
      <c r="BS352" s="71"/>
      <c r="BT352" s="71"/>
      <c r="BU352" s="71"/>
      <c r="BV352" s="71"/>
      <c r="BW352" s="71"/>
      <c r="BX352" s="71"/>
      <c r="BY352" s="71"/>
      <c r="BZ352" s="71"/>
      <c r="CA352" s="71"/>
      <c r="CB352" s="71"/>
      <c r="CC352" s="71"/>
      <c r="CD352" s="71"/>
      <c r="CE352" s="71"/>
      <c r="CF352" s="71"/>
    </row>
    <row r="354" spans="3:8" ht="12.75" customHeight="1" x14ac:dyDescent="0.25">
      <c r="C354" s="3" t="s">
        <v>50</v>
      </c>
      <c r="D354" s="3"/>
      <c r="E354" s="3"/>
      <c r="F354" s="3"/>
      <c r="G354" s="3"/>
      <c r="H354" s="3"/>
    </row>
  </sheetData>
  <mergeCells count="11">
    <mergeCell ref="G1:H3"/>
    <mergeCell ref="E13:J13"/>
    <mergeCell ref="E15:F15"/>
    <mergeCell ref="E16:F16"/>
    <mergeCell ref="E17:F17"/>
    <mergeCell ref="C351:D351"/>
    <mergeCell ref="E18:F18"/>
    <mergeCell ref="E14:F14"/>
    <mergeCell ref="C336:H336"/>
    <mergeCell ref="C13:D14"/>
    <mergeCell ref="C338:D338"/>
  </mergeCells>
  <hyperlinks>
    <hyperlink ref="C351" r:id="rId1" display="Podmienky dopravy systému MERKUR 2 ZADARMO nájdete na: www.arkys.cz/cs/doprava" xr:uid="{75FA2D8D-1F42-4AD0-AC32-3AF77D1E7EE5}"/>
    <hyperlink ref="G1:H3" r:id="rId2" display="https://www.arkys.cz/cs/" xr:uid="{BEBDC3E2-2386-40FE-8E25-FF9991B86595}"/>
    <hyperlink ref="B23" r:id="rId3" location="item2881" xr:uid="{FC337AA5-1679-4426-9B2D-6C4133F691A5}"/>
    <hyperlink ref="B24" r:id="rId4" location="item2881" xr:uid="{A64C6710-498F-4081-B102-96B1FDAA6E3A}"/>
    <hyperlink ref="B25" r:id="rId5" location="item2881" xr:uid="{D7FC731F-3B21-47F1-9EED-972B2B873948}"/>
    <hyperlink ref="B26" r:id="rId6" location="item2881" xr:uid="{17A10647-B4B5-4250-AA87-6727D635D5B3}"/>
    <hyperlink ref="B28" r:id="rId7" location="item2882" xr:uid="{C95D8423-EF5B-4513-ABCB-C6EA4856052F}"/>
    <hyperlink ref="B30" r:id="rId8" location="item2884" xr:uid="{FC8E6140-91E1-405A-A9E6-A025FB621226}"/>
    <hyperlink ref="B31" r:id="rId9" location="item2884" xr:uid="{3265EE5F-2E56-4E3D-93B6-81E127880F48}"/>
    <hyperlink ref="B32" r:id="rId10" location="item2884" xr:uid="{E4FB1117-744F-40A7-8EEC-685D3BC82B9B}"/>
    <hyperlink ref="B33" r:id="rId11" location="item2884" xr:uid="{CA3F7D13-EC5F-4EF2-96F0-8DD5A239FACC}"/>
    <hyperlink ref="B39" r:id="rId12" location="item2885" xr:uid="{C2504740-7B57-4A76-8FD5-298E5BABB679}"/>
    <hyperlink ref="B40" r:id="rId13" location="item2885" xr:uid="{A4F71D00-AC7B-4C9A-8EFA-122236B77F33}"/>
    <hyperlink ref="B41" r:id="rId14" location="item2885" xr:uid="{915BC241-8B9D-4C00-8483-53A49547C301}"/>
    <hyperlink ref="B42" r:id="rId15" location="item2885" xr:uid="{69193AA4-C549-4BD6-8D48-24D03406EE4D}"/>
    <hyperlink ref="B49" r:id="rId16" location="item2887" xr:uid="{0136BE10-C3EB-4007-AC97-8C867E037498}"/>
    <hyperlink ref="B50" r:id="rId17" location="item2887" xr:uid="{DB08575B-2DC4-4E25-ACDF-AAB2AD819439}"/>
    <hyperlink ref="B51" r:id="rId18" location="item2887" xr:uid="{ABC3BD97-0391-4D2D-91C8-1449F4B9AFAC}"/>
    <hyperlink ref="B52" r:id="rId19" location="item2887" xr:uid="{4CDDB7DB-8775-44DF-98EE-6136C50A16FD}"/>
    <hyperlink ref="B54" r:id="rId20" location="item2888" xr:uid="{8B3A0423-8712-470D-85FF-9E71E48DF22D}"/>
    <hyperlink ref="B56" r:id="rId21" location="item2889" xr:uid="{8248D4E0-7875-46B5-96E4-ECF9EDEB1C55}"/>
    <hyperlink ref="B57" r:id="rId22" location="item2889" xr:uid="{1239603B-39A0-4505-A356-5506998D7103}"/>
    <hyperlink ref="B58" r:id="rId23" location="item2889" xr:uid="{34DCBEF2-E573-4447-BBAF-B368C9E42681}"/>
    <hyperlink ref="B59" r:id="rId24" location="item2889" xr:uid="{8D704275-4A24-4AF3-97BC-A1E8740D6C40}"/>
    <hyperlink ref="B65" r:id="rId25" location="item2892" xr:uid="{9374BE62-D0A3-4D1F-B8F5-27EA7D97DD1D}"/>
    <hyperlink ref="B66" r:id="rId26" location="item2892" xr:uid="{030F7B11-1340-452A-BE8D-98796D015DDE}"/>
    <hyperlink ref="B67" r:id="rId27" location="item2892" xr:uid="{57999F08-9688-49AC-BE42-08FC3DFD5426}"/>
    <hyperlink ref="B68" r:id="rId28" location="item2892" xr:uid="{973A4A0C-C941-47E1-B71D-3E28ADC1EF19}"/>
    <hyperlink ref="B75" r:id="rId29" location="item2883" xr:uid="{E2E04749-FA87-4DF7-9263-8B5E6CD29AF6}"/>
    <hyperlink ref="B76" r:id="rId30" location="item2883" xr:uid="{67E90172-34CF-4205-8918-24BE6875BF1B}"/>
    <hyperlink ref="B77" r:id="rId31" location="item2883" xr:uid="{F66457AE-4ED6-468F-A531-DFF0990CB3C6}"/>
    <hyperlink ref="B80" r:id="rId32" location="item2886" xr:uid="{E631DC83-7F33-4BF9-BB8B-B65D514FEDFB}"/>
    <hyperlink ref="B81" r:id="rId33" location="item2886" xr:uid="{4310F679-260B-4552-A462-2F71C3277AE0}"/>
    <hyperlink ref="B82" r:id="rId34" location="item2886" xr:uid="{9DB3CD39-1BF5-44AC-A85D-55F7D077708C}"/>
    <hyperlink ref="B85" r:id="rId35" location="item2854" xr:uid="{2EE2B2F0-EB2A-4BDF-9598-431D98E4FC18}"/>
    <hyperlink ref="B86:B91" r:id="rId36" location="item2854" display="www" xr:uid="{889C63C1-71E5-47B0-AE2A-97B9500203FF}"/>
    <hyperlink ref="B94" r:id="rId37" location="item2855" xr:uid="{0003AB86-C335-4138-A2A7-CB96DAF96B6D}"/>
    <hyperlink ref="B95:B96" r:id="rId38" location="item2855" display="www" xr:uid="{AC155E4D-6A7C-464C-BF19-A6D24637AD7F}"/>
    <hyperlink ref="B99" r:id="rId39" location="item2837" xr:uid="{DE431E56-18B0-4450-ADC9-7F2BC15FFA59}"/>
    <hyperlink ref="B100" r:id="rId40" location="item2840" xr:uid="{6EF4D57F-FB7B-4CF7-B418-34E78FEF475A}"/>
    <hyperlink ref="B101" r:id="rId41" location="item2833" xr:uid="{63C74921-32AA-405C-BAAD-EE4ADEA38C0B}"/>
    <hyperlink ref="B102" r:id="rId42" location="item2833" xr:uid="{65E1936E-2526-495A-9679-A948C4FD1AC2}"/>
    <hyperlink ref="B103" r:id="rId43" location="item2833" xr:uid="{3E19EB36-36FA-4C9A-B7F8-55BBBACC8797}"/>
    <hyperlink ref="B104" r:id="rId44" location="item2833" xr:uid="{177B648D-5443-4DBB-B75E-45449A64A467}"/>
    <hyperlink ref="B105" r:id="rId45" location="item2834" xr:uid="{DA975F2A-2B8A-4B08-8ED3-E50F21EE9823}"/>
    <hyperlink ref="B106" r:id="rId46" location="item2834" xr:uid="{E7A3F3CC-67E1-422D-A1E6-69BDB7C95FB5}"/>
    <hyperlink ref="B107" r:id="rId47" location="item2834" xr:uid="{EFB78C88-45DC-4895-8750-4F687B38964D}"/>
    <hyperlink ref="B108" r:id="rId48" location="item2835" xr:uid="{942970A4-AC6E-4DCE-BCE0-90BB7FDFDC03}"/>
    <hyperlink ref="B109" r:id="rId49" location="item2835" xr:uid="{8AD70863-5349-44B8-97C1-6C6A3F05585D}"/>
    <hyperlink ref="B110" r:id="rId50" location="item2835" xr:uid="{67CED405-0937-486D-83A7-EDD695EF91F5}"/>
    <hyperlink ref="B111" r:id="rId51" location="item2836" xr:uid="{998C3B7E-D48A-4AE4-9CFB-6AB4DA11EBC7}"/>
    <hyperlink ref="B112" r:id="rId52" location="item2836" xr:uid="{D664E5B0-9B4B-4CD4-A460-F7DF02A4BB96}"/>
    <hyperlink ref="B113" r:id="rId53" location="item2839" xr:uid="{DE929804-1D84-451B-8E0D-762080ACC002}"/>
    <hyperlink ref="B114" r:id="rId54" location="item2839" xr:uid="{FC060FE0-7051-42E1-8B8A-33703F024DE0}"/>
    <hyperlink ref="B117" r:id="rId55" location="item2861" xr:uid="{A2F164DB-30DD-4814-BB71-1A24FA542DF1}"/>
    <hyperlink ref="B118" r:id="rId56" location="item2861" xr:uid="{DA735BBA-D901-4F83-B02B-9A5CD5E39A43}"/>
    <hyperlink ref="B119" r:id="rId57" location="item2861" xr:uid="{ED365373-7BFF-4971-B9FA-E2CF11C0091E}"/>
    <hyperlink ref="B120" r:id="rId58" location="item2861" xr:uid="{A0B0A1BA-3A66-44F6-AE8C-E2B9989D2873}"/>
    <hyperlink ref="B122" r:id="rId59" location="item2861" xr:uid="{EC0F6B6F-F5DA-4907-9BE2-B85DF6213CD0}"/>
    <hyperlink ref="B124" r:id="rId60" location="item2861" xr:uid="{A5176D3F-5D98-482A-AAE0-26CC74BC56A3}"/>
    <hyperlink ref="B125" r:id="rId61" location="item2861" xr:uid="{2520FAF3-1A9F-4D06-A5A6-0514F224C59E}"/>
    <hyperlink ref="B126" r:id="rId62" location="item2861" xr:uid="{5CD228D6-3C64-4A5C-9A53-14DCB401BF00}"/>
    <hyperlink ref="B127" r:id="rId63" location="item2861" xr:uid="{08C57250-BF5F-4757-9997-CF36493272F1}"/>
    <hyperlink ref="B128" r:id="rId64" location="item2861" xr:uid="{BC04321F-8DF6-4C9E-817C-E024532AF205}"/>
    <hyperlink ref="B129" r:id="rId65" location="item2861" xr:uid="{70227155-810E-4EFF-B226-0579DA839528}"/>
    <hyperlink ref="B131" r:id="rId66" location="item2861" xr:uid="{D1123A5C-50A7-4E0E-9DE4-3F547D61E02A}"/>
    <hyperlink ref="B132" r:id="rId67" location="item2861" xr:uid="{A9FFAA8F-5BBD-4999-BA23-04842AAEAB6D}"/>
    <hyperlink ref="B133" r:id="rId68" location="item2861" xr:uid="{E67EC3B2-CC36-441F-A88C-9324BE74FC39}"/>
    <hyperlink ref="B134:B136" r:id="rId69" location="item2861" display="www" xr:uid="{A9AABCDC-8210-4F08-9EAA-8DEA64044AAC}"/>
    <hyperlink ref="B139" r:id="rId70" location="item2856" xr:uid="{68220213-538E-4BDB-B9D1-D8001A87140C}"/>
    <hyperlink ref="B140:B144" r:id="rId71" location="item2856" display="www" xr:uid="{9FC28B98-5E0F-41E2-9B95-F479AC70CAA5}"/>
    <hyperlink ref="B147" r:id="rId72" location="item2863" xr:uid="{CE09AC33-CAB1-4BE8-AB28-13B0DB58FB59}"/>
    <hyperlink ref="B148:B166" r:id="rId73" location="item2863" display="www" xr:uid="{2523A5FE-7E13-4362-BCE6-FA6A9F4FAE9D}"/>
    <hyperlink ref="B169" r:id="rId74" location="item2858" xr:uid="{4AA412D3-F866-4D08-90E9-4ED5215D4D48}"/>
    <hyperlink ref="B170:B174" r:id="rId75" location="item2858" display="www" xr:uid="{368D2A77-2786-4786-BAAC-39BECB00660F}"/>
    <hyperlink ref="B177" r:id="rId76" location="item2864" xr:uid="{494DD549-5532-4A06-BBD9-218A20C184F0}"/>
    <hyperlink ref="B178:B196" r:id="rId77" location="item2864" display="www" xr:uid="{92BAC70A-1A2B-40A6-9DB1-CAC5A300CCC8}"/>
    <hyperlink ref="B199" r:id="rId78" location="item2859" xr:uid="{79F8974F-BDC8-4B88-A603-7BCA1D58A019}"/>
    <hyperlink ref="B200:B204" r:id="rId79" location="item2859" display="www" xr:uid="{15D3167C-2F3C-4D80-A399-3F9F595E924E}"/>
    <hyperlink ref="B207" r:id="rId80" location="item2862" xr:uid="{FEA9020F-6FBA-4D9F-993C-986285DD13E4}"/>
    <hyperlink ref="B208:B224" r:id="rId81" location="item2862" display="www" xr:uid="{1E48897F-BA52-4127-8262-3A70E0832222}"/>
    <hyperlink ref="B227" r:id="rId82" location="item2857" xr:uid="{039C4FE9-27AD-48C1-BDB6-13E51433408E}"/>
    <hyperlink ref="B228:B232" r:id="rId83" location="item2857" display="www" xr:uid="{BDD19619-562C-449D-8673-A01843EEC375}"/>
    <hyperlink ref="B235" r:id="rId84" location="item2865" xr:uid="{2A839A43-8EB4-4F01-8874-D63D08E959E8}"/>
    <hyperlink ref="B236:B254" r:id="rId85" location="item2865" display="www" xr:uid="{7E1A5BFE-3D6A-4B7D-AB51-1A62D8C89A5E}"/>
    <hyperlink ref="B257" r:id="rId86" location="item2860" xr:uid="{AFDDFB4F-BFE1-45BF-9581-9CC11F349074}"/>
    <hyperlink ref="B258:B262" r:id="rId87" location="item2860" display="www" xr:uid="{C25DA36E-E48D-477E-B9ED-3DC50E21FBE9}"/>
    <hyperlink ref="B265" r:id="rId88" location="item2866" xr:uid="{3F16FDCD-5985-4063-B350-7DBD034D6D33}"/>
    <hyperlink ref="B266:B274" r:id="rId89" location="item2866" display="www" xr:uid="{EEB830D5-1124-4CAF-A4F6-DDC519F1F2BF}"/>
    <hyperlink ref="B277" r:id="rId90" location="item2912" xr:uid="{8E89350F-8784-43D1-B728-D71091DB08A7}"/>
    <hyperlink ref="B280" r:id="rId91" location="item2909" xr:uid="{BC3AEB7B-A0A3-4656-A633-D4EFAD514881}"/>
    <hyperlink ref="B283" r:id="rId92" location="item2910" xr:uid="{63A0396D-F3F6-4DDF-B297-8C529DDDC36F}"/>
    <hyperlink ref="B284:B285" r:id="rId93" location="item2910" display="www" xr:uid="{81090D35-8C02-49D3-8517-44C6BA9079F1}"/>
    <hyperlink ref="B293" r:id="rId94" location="item2845" xr:uid="{789ED93A-5748-4A71-9842-FEFA66C7F1E7}"/>
    <hyperlink ref="B294:B299" r:id="rId95" location="item2845" display="www" xr:uid="{DB58BAD8-A50D-4E8B-95C6-54BAD4CC7548}"/>
    <hyperlink ref="B300" r:id="rId96" location="item2914" xr:uid="{B5EB6BC3-08BF-4F03-A930-5F74BE8A410F}"/>
    <hyperlink ref="B301" r:id="rId97" location="item2914" xr:uid="{7A347FBE-FAAD-43E8-9FE0-4DAD35E33E76}"/>
    <hyperlink ref="B288" r:id="rId98" location="item2911" xr:uid="{2BFBCD1B-9667-4AAE-A1C9-0A045D6A5AAC}"/>
    <hyperlink ref="B289:B290" r:id="rId99" location="item2911" display="www" xr:uid="{8CE040BB-330E-4535-8A20-C161B8006002}"/>
    <hyperlink ref="B304" r:id="rId100" location="item2849" xr:uid="{A4B7BCDD-91D9-4246-B2A6-E5F40508622B}"/>
    <hyperlink ref="B305:B307" r:id="rId101" location="item2849" display="www" xr:uid="{9644BF08-3688-4246-A06E-37AFB50693EE}"/>
    <hyperlink ref="B308" r:id="rId102" location="item2850" xr:uid="{85A685AF-3612-44C6-8BAA-4C21EA040BF3}"/>
    <hyperlink ref="B311" r:id="rId103" location="item2867" xr:uid="{CD327AB4-1ADD-4AAB-8B0D-E161ED533BFD}"/>
    <hyperlink ref="B312:B316" r:id="rId104" location="item2867" display="www" xr:uid="{133A6D2A-18AB-4F6A-A22B-9BB448D6564D}"/>
    <hyperlink ref="B317" r:id="rId105" location="item2869" xr:uid="{E5212DCC-B281-44BB-B76C-7898322E5129}"/>
    <hyperlink ref="B320" r:id="rId106" location="item2851" xr:uid="{21EE9AB5-8962-45FD-A45E-A29B65953488}"/>
    <hyperlink ref="B321:B325" r:id="rId107" location="item2851" display="www" xr:uid="{8267029F-6246-4A5D-807A-56A84F30DBE5}"/>
    <hyperlink ref="B328" r:id="rId108" location="item2848" xr:uid="{CE3DED63-1A01-4149-8C12-102C806E124C}"/>
    <hyperlink ref="B331" r:id="rId109" location="item2853" xr:uid="{6FEA8323-3551-42A2-B2E9-7A62FF0B05C6}"/>
    <hyperlink ref="B332" r:id="rId110" location="item2852" xr:uid="{C9895715-4EA3-48B5-AA97-3DB1C04D903B}"/>
    <hyperlink ref="B34" r:id="rId111" location="item2884" xr:uid="{C020C371-D1E8-4A98-8F6C-615CCB480A5F}"/>
    <hyperlink ref="B36" r:id="rId112" location="item2884" xr:uid="{5E220C6B-E9DA-4E60-BBDE-A6E98D0F3EF1}"/>
    <hyperlink ref="B35" r:id="rId113" location="item2884" xr:uid="{965EBED3-3FC9-4121-9A5A-DA5A0913542A}"/>
    <hyperlink ref="B37" r:id="rId114" location="item2884" xr:uid="{0207D2A5-AAA9-4088-9C1E-BBC9BFAF93D4}"/>
    <hyperlink ref="B43" r:id="rId115" location="item2885" xr:uid="{269DB8DE-95D1-494C-AA7C-7E4024C5919F}"/>
    <hyperlink ref="B45" r:id="rId116" location="item2885" xr:uid="{C4A4FCB4-46E7-4A24-86E8-FD38261593A4}"/>
    <hyperlink ref="B44" r:id="rId117" location="item2885" xr:uid="{45D99FEF-B734-43BD-8CC9-A765F74E0731}"/>
    <hyperlink ref="B46" r:id="rId118" location="item2885" xr:uid="{F2B8E999-5B8A-4678-B61E-3C296958D80D}"/>
    <hyperlink ref="B60" r:id="rId119" location="item2889" xr:uid="{35514492-CA5B-4CAD-8F87-8BCB8B7C7069}"/>
    <hyperlink ref="B62" r:id="rId120" location="item2889" xr:uid="{8BA55772-61E8-4B78-8A25-B64176087A4D}"/>
    <hyperlink ref="B61" r:id="rId121" location="item2889" xr:uid="{0437DF76-F259-4812-83DF-AD5B6C7AD1CA}"/>
    <hyperlink ref="B63" r:id="rId122" location="item2889" xr:uid="{1B5A25F0-F825-4EBB-AB7F-DCF70BD9C475}"/>
    <hyperlink ref="B69" r:id="rId123" location="item2892" xr:uid="{6DAD42F4-7291-4B26-8A1E-569B611DAC16}"/>
    <hyperlink ref="B71" r:id="rId124" location="item2892" xr:uid="{D5AD6E3F-51F1-4052-9676-C778C3AE9DC4}"/>
    <hyperlink ref="B70" r:id="rId125" location="item2892" xr:uid="{7815E01C-C525-4D1A-B916-77CF53DC7267}"/>
    <hyperlink ref="B72" r:id="rId126" location="item2892" xr:uid="{BDF326E7-D679-4F62-BB2A-87A9D8F53E86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2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E8AA-AD0F-43C5-846B-CB63AB950F3C}">
  <sheetPr>
    <tabColor rgb="FFD4A36F"/>
  </sheetPr>
  <dimension ref="A1:BZ16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1"/>
      <c r="D2" s="65" t="s">
        <v>59</v>
      </c>
      <c r="E2" s="15"/>
      <c r="G2" s="149"/>
      <c r="H2" s="149"/>
      <c r="I2" s="3"/>
      <c r="J2" s="3"/>
    </row>
    <row r="3" spans="1:78" ht="20.100000000000001" customHeight="1" x14ac:dyDescent="0.25">
      <c r="B3" s="1"/>
      <c r="D3" s="66" t="s">
        <v>1339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1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10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1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1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1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103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74" t="s">
        <v>16</v>
      </c>
      <c r="D15" s="77" t="s">
        <v>33</v>
      </c>
      <c r="E15" s="155">
        <v>0</v>
      </c>
      <c r="F15" s="156"/>
      <c r="G15" s="75">
        <v>0</v>
      </c>
      <c r="H15" s="75">
        <f>G15</f>
        <v>0</v>
      </c>
      <c r="I15" s="75">
        <f>G15</f>
        <v>0</v>
      </c>
      <c r="J15" s="76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53" t="s">
        <v>8</v>
      </c>
      <c r="F16" s="154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69" t="s">
        <v>4</v>
      </c>
      <c r="D17" s="111" t="s">
        <v>54</v>
      </c>
      <c r="E17" s="138" t="s">
        <v>8</v>
      </c>
      <c r="F17" s="139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104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60</v>
      </c>
    </row>
    <row r="23" spans="1:78" s="71" customFormat="1" ht="12.75" customHeight="1" x14ac:dyDescent="0.2">
      <c r="A23" s="2"/>
      <c r="B23" s="98" t="s">
        <v>107</v>
      </c>
      <c r="C23" s="83" t="s">
        <v>561</v>
      </c>
      <c r="D23" s="84" t="s">
        <v>562</v>
      </c>
      <c r="E23" s="85"/>
      <c r="F23" s="84" t="s">
        <v>109</v>
      </c>
      <c r="G23" s="86">
        <f t="shared" ref="G23:G34" si="0">I23*(1-J23)</f>
        <v>5</v>
      </c>
      <c r="H23" s="105">
        <f t="shared" ref="H23:H34" si="1">E23*G23</f>
        <v>0</v>
      </c>
      <c r="I23" s="86">
        <v>5</v>
      </c>
      <c r="J23" s="87">
        <f t="shared" ref="J23:J34" si="2">H$16/100</f>
        <v>0</v>
      </c>
      <c r="K23" s="88">
        <v>0.65</v>
      </c>
      <c r="L23" s="89">
        <f t="shared" ref="L23:L34" si="3">E23*K23</f>
        <v>0</v>
      </c>
    </row>
    <row r="24" spans="1:78" s="71" customFormat="1" ht="6.95" customHeight="1" x14ac:dyDescent="0.2">
      <c r="A24" s="2"/>
      <c r="B24" s="98"/>
      <c r="C24" s="90"/>
      <c r="D24" s="84"/>
      <c r="E24" s="91"/>
      <c r="F24" s="84"/>
      <c r="G24" s="86"/>
      <c r="H24" s="106"/>
      <c r="I24" s="86"/>
      <c r="J24" s="92"/>
      <c r="K24" s="88"/>
      <c r="L24" s="89"/>
    </row>
    <row r="25" spans="1:78" s="71" customFormat="1" ht="12.75" customHeight="1" x14ac:dyDescent="0.2">
      <c r="A25" s="2"/>
      <c r="B25" s="98" t="s">
        <v>107</v>
      </c>
      <c r="C25" s="83" t="s">
        <v>563</v>
      </c>
      <c r="D25" s="84" t="s">
        <v>564</v>
      </c>
      <c r="E25" s="85"/>
      <c r="F25" s="84" t="s">
        <v>109</v>
      </c>
      <c r="G25" s="86">
        <f t="shared" si="0"/>
        <v>6.44</v>
      </c>
      <c r="H25" s="105">
        <f t="shared" si="1"/>
        <v>0</v>
      </c>
      <c r="I25" s="86">
        <v>6.44</v>
      </c>
      <c r="J25" s="87">
        <f t="shared" si="2"/>
        <v>0</v>
      </c>
      <c r="K25" s="88">
        <v>0.9</v>
      </c>
      <c r="L25" s="89">
        <f t="shared" si="3"/>
        <v>0</v>
      </c>
    </row>
    <row r="26" spans="1:78" s="71" customFormat="1" ht="12.75" customHeight="1" x14ac:dyDescent="0.2">
      <c r="A26" s="2"/>
      <c r="B26" s="98" t="s">
        <v>107</v>
      </c>
      <c r="C26" s="83" t="s">
        <v>565</v>
      </c>
      <c r="D26" s="84" t="s">
        <v>566</v>
      </c>
      <c r="E26" s="85"/>
      <c r="F26" s="84" t="s">
        <v>109</v>
      </c>
      <c r="G26" s="86">
        <f t="shared" si="0"/>
        <v>9.36</v>
      </c>
      <c r="H26" s="105">
        <f t="shared" si="1"/>
        <v>0</v>
      </c>
      <c r="I26" s="86">
        <v>9.36</v>
      </c>
      <c r="J26" s="87">
        <f t="shared" si="2"/>
        <v>0</v>
      </c>
      <c r="K26" s="88">
        <v>1.4</v>
      </c>
      <c r="L26" s="89">
        <f t="shared" si="3"/>
        <v>0</v>
      </c>
    </row>
    <row r="27" spans="1:78" s="71" customFormat="1" ht="12.75" customHeight="1" x14ac:dyDescent="0.2">
      <c r="A27" s="2"/>
      <c r="B27" s="98" t="s">
        <v>107</v>
      </c>
      <c r="C27" s="83" t="s">
        <v>567</v>
      </c>
      <c r="D27" s="84" t="s">
        <v>568</v>
      </c>
      <c r="E27" s="85"/>
      <c r="F27" s="84" t="s">
        <v>109</v>
      </c>
      <c r="G27" s="86">
        <f t="shared" si="0"/>
        <v>13.44</v>
      </c>
      <c r="H27" s="105">
        <f t="shared" si="1"/>
        <v>0</v>
      </c>
      <c r="I27" s="86">
        <v>13.44</v>
      </c>
      <c r="J27" s="87">
        <f t="shared" si="2"/>
        <v>0</v>
      </c>
      <c r="K27" s="88">
        <v>2.2200000000000002</v>
      </c>
      <c r="L27" s="89">
        <f t="shared" si="3"/>
        <v>0</v>
      </c>
    </row>
    <row r="28" spans="1:78" s="71" customFormat="1" ht="12.75" customHeight="1" x14ac:dyDescent="0.2">
      <c r="A28" s="2"/>
      <c r="B28" s="98" t="s">
        <v>107</v>
      </c>
      <c r="C28" s="83" t="s">
        <v>569</v>
      </c>
      <c r="D28" s="84" t="s">
        <v>1354</v>
      </c>
      <c r="E28" s="85"/>
      <c r="F28" s="84" t="s">
        <v>109</v>
      </c>
      <c r="G28" s="86">
        <f t="shared" si="0"/>
        <v>23.48</v>
      </c>
      <c r="H28" s="105">
        <f t="shared" si="1"/>
        <v>0</v>
      </c>
      <c r="I28" s="86">
        <v>23.48</v>
      </c>
      <c r="J28" s="87">
        <f t="shared" si="2"/>
        <v>0</v>
      </c>
      <c r="K28" s="88">
        <v>3.38</v>
      </c>
      <c r="L28" s="89">
        <f t="shared" si="3"/>
        <v>0</v>
      </c>
    </row>
    <row r="29" spans="1:78" s="71" customFormat="1" ht="12.75" customHeight="1" x14ac:dyDescent="0.2">
      <c r="A29" s="2"/>
      <c r="B29" s="98" t="s">
        <v>107</v>
      </c>
      <c r="C29" s="83" t="s">
        <v>1355</v>
      </c>
      <c r="D29" s="84" t="s">
        <v>570</v>
      </c>
      <c r="E29" s="85"/>
      <c r="F29" s="84" t="s">
        <v>109</v>
      </c>
      <c r="G29" s="86">
        <f t="shared" si="0"/>
        <v>29.36</v>
      </c>
      <c r="H29" s="105">
        <f t="shared" si="1"/>
        <v>0</v>
      </c>
      <c r="I29" s="86">
        <v>29.36</v>
      </c>
      <c r="J29" s="87">
        <f t="shared" si="2"/>
        <v>0</v>
      </c>
      <c r="K29" s="88"/>
      <c r="L29" s="89">
        <f t="shared" si="3"/>
        <v>0</v>
      </c>
    </row>
    <row r="30" spans="1:78" s="71" customFormat="1" ht="6.95" customHeight="1" x14ac:dyDescent="0.2">
      <c r="A30" s="2"/>
      <c r="B30" s="98"/>
      <c r="C30" s="90"/>
      <c r="D30" s="84"/>
      <c r="E30" s="91"/>
      <c r="F30" s="84"/>
      <c r="G30" s="86"/>
      <c r="H30" s="106"/>
      <c r="I30" s="86"/>
      <c r="J30" s="92"/>
      <c r="K30" s="88"/>
      <c r="L30" s="89"/>
    </row>
    <row r="31" spans="1:78" s="71" customFormat="1" ht="12.75" customHeight="1" x14ac:dyDescent="0.2">
      <c r="A31" s="2"/>
      <c r="B31" s="98" t="s">
        <v>107</v>
      </c>
      <c r="C31" s="83" t="s">
        <v>571</v>
      </c>
      <c r="D31" s="84" t="s">
        <v>572</v>
      </c>
      <c r="E31" s="85"/>
      <c r="F31" s="84" t="s">
        <v>109</v>
      </c>
      <c r="G31" s="86">
        <f t="shared" si="0"/>
        <v>9.16</v>
      </c>
      <c r="H31" s="105">
        <f t="shared" si="1"/>
        <v>0</v>
      </c>
      <c r="I31" s="86">
        <v>9.16</v>
      </c>
      <c r="J31" s="87">
        <f t="shared" si="2"/>
        <v>0</v>
      </c>
      <c r="K31" s="88">
        <v>1.3</v>
      </c>
      <c r="L31" s="89">
        <f t="shared" si="3"/>
        <v>0</v>
      </c>
    </row>
    <row r="32" spans="1:78" s="71" customFormat="1" ht="12.75" customHeight="1" x14ac:dyDescent="0.2">
      <c r="A32" s="2"/>
      <c r="B32" s="98" t="s">
        <v>107</v>
      </c>
      <c r="C32" s="83" t="s">
        <v>573</v>
      </c>
      <c r="D32" s="84" t="s">
        <v>574</v>
      </c>
      <c r="E32" s="85"/>
      <c r="F32" s="84" t="s">
        <v>109</v>
      </c>
      <c r="G32" s="86">
        <f t="shared" si="0"/>
        <v>12.24</v>
      </c>
      <c r="H32" s="105">
        <f t="shared" si="1"/>
        <v>0</v>
      </c>
      <c r="I32" s="86">
        <v>12.24</v>
      </c>
      <c r="J32" s="87">
        <f t="shared" si="2"/>
        <v>0</v>
      </c>
      <c r="K32" s="88">
        <v>1.83</v>
      </c>
      <c r="L32" s="89">
        <f t="shared" si="3"/>
        <v>0</v>
      </c>
    </row>
    <row r="33" spans="1:12" s="71" customFormat="1" ht="12.75" customHeight="1" x14ac:dyDescent="0.2">
      <c r="A33" s="2"/>
      <c r="B33" s="98" t="s">
        <v>107</v>
      </c>
      <c r="C33" s="83" t="s">
        <v>575</v>
      </c>
      <c r="D33" s="84" t="s">
        <v>1356</v>
      </c>
      <c r="E33" s="85"/>
      <c r="F33" s="84" t="s">
        <v>109</v>
      </c>
      <c r="G33" s="86">
        <f t="shared" si="0"/>
        <v>26.64</v>
      </c>
      <c r="H33" s="105">
        <f t="shared" si="1"/>
        <v>0</v>
      </c>
      <c r="I33" s="86">
        <v>26.64</v>
      </c>
      <c r="J33" s="87">
        <f t="shared" si="2"/>
        <v>0</v>
      </c>
      <c r="K33" s="88">
        <v>4.2</v>
      </c>
      <c r="L33" s="89">
        <f t="shared" si="3"/>
        <v>0</v>
      </c>
    </row>
    <row r="34" spans="1:12" s="71" customFormat="1" ht="12.75" customHeight="1" x14ac:dyDescent="0.2">
      <c r="A34" s="2"/>
      <c r="B34" s="98" t="s">
        <v>107</v>
      </c>
      <c r="C34" s="83" t="s">
        <v>1357</v>
      </c>
      <c r="D34" s="84" t="s">
        <v>576</v>
      </c>
      <c r="E34" s="85"/>
      <c r="F34" s="84" t="s">
        <v>109</v>
      </c>
      <c r="G34" s="86">
        <f t="shared" si="0"/>
        <v>33.32</v>
      </c>
      <c r="H34" s="105">
        <f t="shared" si="1"/>
        <v>0</v>
      </c>
      <c r="I34" s="86">
        <v>33.32</v>
      </c>
      <c r="J34" s="87">
        <f t="shared" si="2"/>
        <v>0</v>
      </c>
      <c r="K34" s="88">
        <v>5.55</v>
      </c>
      <c r="L34" s="89">
        <f t="shared" si="3"/>
        <v>0</v>
      </c>
    </row>
    <row r="35" spans="1:12" ht="12.75" customHeight="1" x14ac:dyDescent="0.25">
      <c r="H35" s="107"/>
      <c r="I35" s="109"/>
    </row>
    <row r="36" spans="1:12" ht="12.75" customHeight="1" x14ac:dyDescent="0.25">
      <c r="D36" s="18" t="s">
        <v>61</v>
      </c>
      <c r="H36" s="107"/>
      <c r="I36" s="109"/>
    </row>
    <row r="37" spans="1:12" s="71" customFormat="1" ht="12.75" customHeight="1" x14ac:dyDescent="0.2">
      <c r="A37" s="2"/>
      <c r="B37" s="98" t="s">
        <v>107</v>
      </c>
      <c r="C37" s="83" t="s">
        <v>577</v>
      </c>
      <c r="D37" s="84" t="s">
        <v>578</v>
      </c>
      <c r="E37" s="85"/>
      <c r="F37" s="84" t="s">
        <v>109</v>
      </c>
      <c r="G37" s="86">
        <f t="shared" ref="G37:G48" si="4">I37*(1-J37)</f>
        <v>5</v>
      </c>
      <c r="H37" s="105">
        <f t="shared" ref="H37:H48" si="5">E37*G37</f>
        <v>0</v>
      </c>
      <c r="I37" s="86">
        <v>5</v>
      </c>
      <c r="J37" s="87">
        <f t="shared" ref="J37:J48" si="6">H$16/100</f>
        <v>0</v>
      </c>
      <c r="K37" s="88">
        <v>0.69</v>
      </c>
      <c r="L37" s="89">
        <f t="shared" ref="L37:L48" si="7">E37*K37</f>
        <v>0</v>
      </c>
    </row>
    <row r="38" spans="1:12" s="71" customFormat="1" ht="6.95" customHeight="1" x14ac:dyDescent="0.2">
      <c r="A38" s="2"/>
      <c r="B38" s="98"/>
      <c r="C38" s="90"/>
      <c r="D38" s="84"/>
      <c r="E38" s="91"/>
      <c r="F38" s="84"/>
      <c r="G38" s="86"/>
      <c r="H38" s="106"/>
      <c r="I38" s="86"/>
      <c r="J38" s="92"/>
      <c r="K38" s="88"/>
      <c r="L38" s="89"/>
    </row>
    <row r="39" spans="1:12" s="71" customFormat="1" ht="12.75" customHeight="1" x14ac:dyDescent="0.2">
      <c r="A39" s="2"/>
      <c r="B39" s="98" t="s">
        <v>107</v>
      </c>
      <c r="C39" s="83" t="s">
        <v>579</v>
      </c>
      <c r="D39" s="84" t="s">
        <v>580</v>
      </c>
      <c r="E39" s="85"/>
      <c r="F39" s="84" t="s">
        <v>109</v>
      </c>
      <c r="G39" s="86">
        <f t="shared" si="4"/>
        <v>6.44</v>
      </c>
      <c r="H39" s="105">
        <f t="shared" si="5"/>
        <v>0</v>
      </c>
      <c r="I39" s="86">
        <v>6.44</v>
      </c>
      <c r="J39" s="87">
        <f t="shared" si="6"/>
        <v>0</v>
      </c>
      <c r="K39" s="88">
        <v>0.98</v>
      </c>
      <c r="L39" s="89">
        <f t="shared" si="7"/>
        <v>0</v>
      </c>
    </row>
    <row r="40" spans="1:12" s="71" customFormat="1" ht="12.75" customHeight="1" x14ac:dyDescent="0.2">
      <c r="A40" s="2"/>
      <c r="B40" s="98" t="s">
        <v>107</v>
      </c>
      <c r="C40" s="83" t="s">
        <v>581</v>
      </c>
      <c r="D40" s="84" t="s">
        <v>582</v>
      </c>
      <c r="E40" s="85"/>
      <c r="F40" s="84" t="s">
        <v>109</v>
      </c>
      <c r="G40" s="86">
        <f t="shared" si="4"/>
        <v>9.36</v>
      </c>
      <c r="H40" s="105">
        <f t="shared" si="5"/>
        <v>0</v>
      </c>
      <c r="I40" s="86">
        <v>9.36</v>
      </c>
      <c r="J40" s="87">
        <f t="shared" si="6"/>
        <v>0</v>
      </c>
      <c r="K40" s="88">
        <v>1.54</v>
      </c>
      <c r="L40" s="89">
        <f t="shared" si="7"/>
        <v>0</v>
      </c>
    </row>
    <row r="41" spans="1:12" s="71" customFormat="1" ht="12.75" customHeight="1" x14ac:dyDescent="0.2">
      <c r="A41" s="2"/>
      <c r="B41" s="98" t="s">
        <v>107</v>
      </c>
      <c r="C41" s="83" t="s">
        <v>583</v>
      </c>
      <c r="D41" s="84" t="s">
        <v>584</v>
      </c>
      <c r="E41" s="85"/>
      <c r="F41" s="84" t="s">
        <v>109</v>
      </c>
      <c r="G41" s="86">
        <f t="shared" si="4"/>
        <v>13.44</v>
      </c>
      <c r="H41" s="105">
        <f t="shared" si="5"/>
        <v>0</v>
      </c>
      <c r="I41" s="86">
        <v>13.44</v>
      </c>
      <c r="J41" s="87">
        <f t="shared" si="6"/>
        <v>0</v>
      </c>
      <c r="K41" s="88">
        <v>2.1800000000000002</v>
      </c>
      <c r="L41" s="89">
        <f t="shared" si="7"/>
        <v>0</v>
      </c>
    </row>
    <row r="42" spans="1:12" s="71" customFormat="1" ht="12.75" customHeight="1" x14ac:dyDescent="0.2">
      <c r="A42" s="2"/>
      <c r="B42" s="98" t="s">
        <v>107</v>
      </c>
      <c r="C42" s="83" t="s">
        <v>585</v>
      </c>
      <c r="D42" s="84" t="s">
        <v>1358</v>
      </c>
      <c r="E42" s="85"/>
      <c r="F42" s="84" t="s">
        <v>109</v>
      </c>
      <c r="G42" s="86">
        <f t="shared" si="4"/>
        <v>23.48</v>
      </c>
      <c r="H42" s="105">
        <f t="shared" si="5"/>
        <v>0</v>
      </c>
      <c r="I42" s="86">
        <v>23.48</v>
      </c>
      <c r="J42" s="87">
        <f t="shared" si="6"/>
        <v>0</v>
      </c>
      <c r="K42" s="88">
        <v>3.69</v>
      </c>
      <c r="L42" s="89">
        <f t="shared" si="7"/>
        <v>0</v>
      </c>
    </row>
    <row r="43" spans="1:12" s="71" customFormat="1" ht="12.75" customHeight="1" x14ac:dyDescent="0.2">
      <c r="A43" s="2"/>
      <c r="B43" s="98" t="s">
        <v>107</v>
      </c>
      <c r="C43" s="83" t="s">
        <v>1359</v>
      </c>
      <c r="D43" s="84" t="s">
        <v>586</v>
      </c>
      <c r="E43" s="85"/>
      <c r="F43" s="84" t="s">
        <v>109</v>
      </c>
      <c r="G43" s="86">
        <f t="shared" si="4"/>
        <v>29.36</v>
      </c>
      <c r="H43" s="105">
        <f t="shared" si="5"/>
        <v>0</v>
      </c>
      <c r="I43" s="86">
        <v>29.36</v>
      </c>
      <c r="J43" s="87">
        <f t="shared" si="6"/>
        <v>0</v>
      </c>
      <c r="K43" s="88"/>
      <c r="L43" s="89">
        <f t="shared" si="7"/>
        <v>0</v>
      </c>
    </row>
    <row r="44" spans="1:12" s="71" customFormat="1" ht="6.95" customHeight="1" x14ac:dyDescent="0.2">
      <c r="A44" s="2"/>
      <c r="B44" s="98"/>
      <c r="C44" s="90"/>
      <c r="D44" s="84"/>
      <c r="E44" s="91"/>
      <c r="F44" s="84"/>
      <c r="G44" s="86"/>
      <c r="H44" s="106"/>
      <c r="I44" s="86"/>
      <c r="J44" s="92"/>
      <c r="K44" s="88"/>
      <c r="L44" s="89"/>
    </row>
    <row r="45" spans="1:12" s="71" customFormat="1" ht="12.75" customHeight="1" x14ac:dyDescent="0.2">
      <c r="A45" s="2"/>
      <c r="B45" s="98" t="s">
        <v>107</v>
      </c>
      <c r="C45" s="83" t="s">
        <v>587</v>
      </c>
      <c r="D45" s="84" t="s">
        <v>588</v>
      </c>
      <c r="E45" s="85"/>
      <c r="F45" s="84" t="s">
        <v>109</v>
      </c>
      <c r="G45" s="86">
        <f t="shared" si="4"/>
        <v>9.16</v>
      </c>
      <c r="H45" s="105">
        <f t="shared" si="5"/>
        <v>0</v>
      </c>
      <c r="I45" s="86">
        <v>9.16</v>
      </c>
      <c r="J45" s="87">
        <f t="shared" si="6"/>
        <v>0</v>
      </c>
      <c r="K45" s="88">
        <v>1.33</v>
      </c>
      <c r="L45" s="89">
        <f t="shared" si="7"/>
        <v>0</v>
      </c>
    </row>
    <row r="46" spans="1:12" s="71" customFormat="1" ht="12.75" customHeight="1" x14ac:dyDescent="0.2">
      <c r="A46" s="2"/>
      <c r="B46" s="98" t="s">
        <v>107</v>
      </c>
      <c r="C46" s="83" t="s">
        <v>589</v>
      </c>
      <c r="D46" s="84" t="s">
        <v>590</v>
      </c>
      <c r="E46" s="85"/>
      <c r="F46" s="84" t="s">
        <v>109</v>
      </c>
      <c r="G46" s="86">
        <f t="shared" si="4"/>
        <v>12.24</v>
      </c>
      <c r="H46" s="105">
        <f t="shared" si="5"/>
        <v>0</v>
      </c>
      <c r="I46" s="86">
        <v>12.24</v>
      </c>
      <c r="J46" s="87">
        <f t="shared" si="6"/>
        <v>0</v>
      </c>
      <c r="K46" s="88">
        <v>1.92</v>
      </c>
      <c r="L46" s="89">
        <f t="shared" si="7"/>
        <v>0</v>
      </c>
    </row>
    <row r="47" spans="1:12" s="71" customFormat="1" ht="12.75" customHeight="1" x14ac:dyDescent="0.2">
      <c r="A47" s="2"/>
      <c r="B47" s="98" t="s">
        <v>107</v>
      </c>
      <c r="C47" s="83" t="s">
        <v>591</v>
      </c>
      <c r="D47" s="84" t="s">
        <v>1360</v>
      </c>
      <c r="E47" s="85"/>
      <c r="F47" s="84" t="s">
        <v>109</v>
      </c>
      <c r="G47" s="86">
        <f t="shared" si="4"/>
        <v>26.64</v>
      </c>
      <c r="H47" s="105">
        <f t="shared" si="5"/>
        <v>0</v>
      </c>
      <c r="I47" s="86">
        <v>26.64</v>
      </c>
      <c r="J47" s="87">
        <f t="shared" si="6"/>
        <v>0</v>
      </c>
      <c r="K47" s="88">
        <v>4.4400000000000004</v>
      </c>
      <c r="L47" s="89">
        <f t="shared" si="7"/>
        <v>0</v>
      </c>
    </row>
    <row r="48" spans="1:12" s="71" customFormat="1" ht="12.75" customHeight="1" x14ac:dyDescent="0.2">
      <c r="A48" s="2"/>
      <c r="B48" s="98" t="s">
        <v>107</v>
      </c>
      <c r="C48" s="83" t="s">
        <v>1361</v>
      </c>
      <c r="D48" s="84" t="s">
        <v>592</v>
      </c>
      <c r="E48" s="85"/>
      <c r="F48" s="84" t="s">
        <v>109</v>
      </c>
      <c r="G48" s="86">
        <f t="shared" si="4"/>
        <v>33.32</v>
      </c>
      <c r="H48" s="105">
        <f t="shared" si="5"/>
        <v>0</v>
      </c>
      <c r="I48" s="86">
        <v>33.32</v>
      </c>
      <c r="J48" s="87">
        <f t="shared" si="6"/>
        <v>0</v>
      </c>
      <c r="K48" s="88">
        <v>5.62</v>
      </c>
      <c r="L48" s="89">
        <f t="shared" si="7"/>
        <v>0</v>
      </c>
    </row>
    <row r="49" spans="1:12" ht="12.75" customHeight="1" x14ac:dyDescent="0.25">
      <c r="H49" s="107"/>
      <c r="I49" s="109"/>
    </row>
    <row r="50" spans="1:12" ht="12.75" customHeight="1" x14ac:dyDescent="0.25">
      <c r="D50" s="18" t="s">
        <v>63</v>
      </c>
      <c r="H50" s="107"/>
      <c r="I50" s="109"/>
    </row>
    <row r="51" spans="1:12" s="71" customFormat="1" ht="12.75" customHeight="1" x14ac:dyDescent="0.2">
      <c r="A51" s="2"/>
      <c r="B51" s="98" t="s">
        <v>107</v>
      </c>
      <c r="C51" s="83" t="s">
        <v>593</v>
      </c>
      <c r="D51" s="84" t="s">
        <v>594</v>
      </c>
      <c r="E51" s="85"/>
      <c r="F51" s="84" t="s">
        <v>109</v>
      </c>
      <c r="G51" s="86">
        <f t="shared" ref="G51:G55" si="8">I51*(1-J51)</f>
        <v>3.48</v>
      </c>
      <c r="H51" s="105">
        <f t="shared" ref="H51:H55" si="9">E51*G51</f>
        <v>0</v>
      </c>
      <c r="I51" s="86">
        <v>3.48</v>
      </c>
      <c r="J51" s="87">
        <f t="shared" ref="J51:J55" si="10">H$16/100</f>
        <v>0</v>
      </c>
      <c r="K51" s="88">
        <v>0.33</v>
      </c>
      <c r="L51" s="89">
        <f t="shared" ref="L51:L55" si="11">E51*K51</f>
        <v>0</v>
      </c>
    </row>
    <row r="52" spans="1:12" s="71" customFormat="1" ht="12.75" customHeight="1" x14ac:dyDescent="0.2">
      <c r="A52" s="2"/>
      <c r="B52" s="98" t="s">
        <v>107</v>
      </c>
      <c r="C52" s="83" t="s">
        <v>595</v>
      </c>
      <c r="D52" s="84" t="s">
        <v>596</v>
      </c>
      <c r="E52" s="85"/>
      <c r="F52" s="84" t="s">
        <v>109</v>
      </c>
      <c r="G52" s="86">
        <f t="shared" si="8"/>
        <v>4.5599999999999996</v>
      </c>
      <c r="H52" s="105">
        <f t="shared" si="9"/>
        <v>0</v>
      </c>
      <c r="I52" s="86">
        <v>4.5599999999999996</v>
      </c>
      <c r="J52" s="87">
        <f t="shared" si="10"/>
        <v>0</v>
      </c>
      <c r="K52" s="88">
        <v>0.55000000000000004</v>
      </c>
      <c r="L52" s="89">
        <f t="shared" si="11"/>
        <v>0</v>
      </c>
    </row>
    <row r="53" spans="1:12" s="71" customFormat="1" ht="12.75" customHeight="1" x14ac:dyDescent="0.2">
      <c r="A53" s="2"/>
      <c r="B53" s="98" t="s">
        <v>107</v>
      </c>
      <c r="C53" s="83" t="s">
        <v>597</v>
      </c>
      <c r="D53" s="84" t="s">
        <v>598</v>
      </c>
      <c r="E53" s="85"/>
      <c r="F53" s="84" t="s">
        <v>109</v>
      </c>
      <c r="G53" s="86">
        <f t="shared" si="8"/>
        <v>7.32</v>
      </c>
      <c r="H53" s="105">
        <f t="shared" si="9"/>
        <v>0</v>
      </c>
      <c r="I53" s="86">
        <v>7.32</v>
      </c>
      <c r="J53" s="87">
        <f t="shared" si="10"/>
        <v>0</v>
      </c>
      <c r="K53" s="88">
        <v>0.98</v>
      </c>
      <c r="L53" s="89">
        <f t="shared" si="11"/>
        <v>0</v>
      </c>
    </row>
    <row r="54" spans="1:12" s="71" customFormat="1" ht="12.75" customHeight="1" x14ac:dyDescent="0.2">
      <c r="A54" s="2"/>
      <c r="B54" s="98" t="s">
        <v>107</v>
      </c>
      <c r="C54" s="83" t="s">
        <v>599</v>
      </c>
      <c r="D54" s="84" t="s">
        <v>600</v>
      </c>
      <c r="E54" s="85"/>
      <c r="F54" s="84" t="s">
        <v>109</v>
      </c>
      <c r="G54" s="86">
        <f t="shared" si="8"/>
        <v>11.12</v>
      </c>
      <c r="H54" s="105">
        <f t="shared" si="9"/>
        <v>0</v>
      </c>
      <c r="I54" s="86">
        <v>11.12</v>
      </c>
      <c r="J54" s="87">
        <f t="shared" si="10"/>
        <v>0</v>
      </c>
      <c r="K54" s="88">
        <v>1.54</v>
      </c>
      <c r="L54" s="89">
        <f t="shared" si="11"/>
        <v>0</v>
      </c>
    </row>
    <row r="55" spans="1:12" s="71" customFormat="1" ht="12.75" customHeight="1" x14ac:dyDescent="0.2">
      <c r="A55" s="2"/>
      <c r="B55" s="98" t="s">
        <v>107</v>
      </c>
      <c r="C55" s="83" t="s">
        <v>601</v>
      </c>
      <c r="D55" s="84" t="s">
        <v>602</v>
      </c>
      <c r="E55" s="85"/>
      <c r="F55" s="84" t="s">
        <v>109</v>
      </c>
      <c r="G55" s="86">
        <f t="shared" si="8"/>
        <v>23.32</v>
      </c>
      <c r="H55" s="105">
        <f t="shared" si="9"/>
        <v>0</v>
      </c>
      <c r="I55" s="86">
        <v>23.32</v>
      </c>
      <c r="J55" s="87">
        <f t="shared" si="10"/>
        <v>0</v>
      </c>
      <c r="K55" s="88">
        <v>3.33</v>
      </c>
      <c r="L55" s="89">
        <f t="shared" si="11"/>
        <v>0</v>
      </c>
    </row>
    <row r="56" spans="1:12" ht="12.75" customHeight="1" x14ac:dyDescent="0.25">
      <c r="H56" s="107"/>
      <c r="I56" s="109"/>
    </row>
    <row r="57" spans="1:12" ht="12.75" customHeight="1" x14ac:dyDescent="0.25">
      <c r="D57" s="18" t="s">
        <v>64</v>
      </c>
      <c r="H57" s="107"/>
      <c r="I57" s="109"/>
    </row>
    <row r="58" spans="1:12" s="71" customFormat="1" ht="12.75" customHeight="1" x14ac:dyDescent="0.2">
      <c r="A58" s="2"/>
      <c r="B58" s="98" t="s">
        <v>107</v>
      </c>
      <c r="C58" s="83" t="s">
        <v>603</v>
      </c>
      <c r="D58" s="84" t="s">
        <v>604</v>
      </c>
      <c r="E58" s="85"/>
      <c r="F58" s="84" t="s">
        <v>109</v>
      </c>
      <c r="G58" s="86">
        <f t="shared" ref="G58" si="12">I58*(1-J58)</f>
        <v>3.64</v>
      </c>
      <c r="H58" s="105">
        <f t="shared" ref="H58" si="13">E58*G58</f>
        <v>0</v>
      </c>
      <c r="I58" s="86">
        <v>3.64</v>
      </c>
      <c r="J58" s="87">
        <f t="shared" ref="J58" si="14">H$16/100</f>
        <v>0</v>
      </c>
      <c r="K58" s="88">
        <v>0.34</v>
      </c>
      <c r="L58" s="89">
        <f t="shared" ref="L58" si="15">E58*K58</f>
        <v>0</v>
      </c>
    </row>
    <row r="59" spans="1:12" ht="12.75" customHeight="1" x14ac:dyDescent="0.25">
      <c r="D59" s="56"/>
      <c r="H59" s="107"/>
      <c r="I59" s="109"/>
    </row>
    <row r="60" spans="1:12" ht="12.75" customHeight="1" x14ac:dyDescent="0.25">
      <c r="D60" s="18" t="s">
        <v>67</v>
      </c>
      <c r="H60" s="107"/>
      <c r="I60" s="109"/>
    </row>
    <row r="61" spans="1:12" s="71" customFormat="1" ht="12.75" customHeight="1" x14ac:dyDescent="0.2">
      <c r="A61" s="2"/>
      <c r="B61" s="98" t="s">
        <v>107</v>
      </c>
      <c r="C61" s="94" t="s">
        <v>605</v>
      </c>
      <c r="D61" s="12" t="s">
        <v>606</v>
      </c>
      <c r="E61" s="85"/>
      <c r="F61" s="84" t="s">
        <v>210</v>
      </c>
      <c r="G61" s="86">
        <f>I61*(1-J61)</f>
        <v>21.04</v>
      </c>
      <c r="H61" s="105">
        <f>E61*G61</f>
        <v>0</v>
      </c>
      <c r="I61" s="86">
        <v>21.04</v>
      </c>
      <c r="J61" s="87">
        <f>H$16/100</f>
        <v>0</v>
      </c>
      <c r="K61" s="88">
        <v>0.8</v>
      </c>
      <c r="L61" s="89">
        <f>E61*K61</f>
        <v>0</v>
      </c>
    </row>
    <row r="62" spans="1:12" s="71" customFormat="1" ht="12.75" customHeight="1" x14ac:dyDescent="0.25">
      <c r="A62" s="2"/>
      <c r="B62" s="82" t="s">
        <v>107</v>
      </c>
      <c r="C62" s="95" t="s">
        <v>212</v>
      </c>
      <c r="D62" s="12" t="s">
        <v>213</v>
      </c>
      <c r="E62" s="85"/>
      <c r="F62" s="84" t="s">
        <v>210</v>
      </c>
      <c r="G62" s="86">
        <f t="shared" ref="G62:G65" si="16">I62*(1-J62)</f>
        <v>1.72</v>
      </c>
      <c r="H62" s="105">
        <f t="shared" ref="H62:H65" si="17">E62*G62</f>
        <v>0</v>
      </c>
      <c r="I62" s="86">
        <v>1.72</v>
      </c>
      <c r="J62" s="87">
        <f t="shared" ref="J62" si="18">G$16/100</f>
        <v>0</v>
      </c>
      <c r="K62" s="88">
        <v>0.152</v>
      </c>
      <c r="L62" s="89">
        <f t="shared" ref="L62:L65" si="19">E62*K62</f>
        <v>0</v>
      </c>
    </row>
    <row r="63" spans="1:12" s="71" customFormat="1" ht="12.75" customHeight="1" x14ac:dyDescent="0.2">
      <c r="A63" s="2"/>
      <c r="B63" s="98" t="s">
        <v>107</v>
      </c>
      <c r="C63" s="83" t="s">
        <v>607</v>
      </c>
      <c r="D63" s="84" t="s">
        <v>608</v>
      </c>
      <c r="E63" s="85"/>
      <c r="F63" s="84" t="s">
        <v>215</v>
      </c>
      <c r="G63" s="86">
        <f t="shared" si="16"/>
        <v>1.52</v>
      </c>
      <c r="H63" s="105">
        <f t="shared" si="17"/>
        <v>0</v>
      </c>
      <c r="I63" s="86">
        <v>1.52</v>
      </c>
      <c r="J63" s="87">
        <f t="shared" ref="J63:J65" si="20">H$16/100</f>
        <v>0</v>
      </c>
      <c r="K63" s="88">
        <v>0.06</v>
      </c>
      <c r="L63" s="89">
        <f t="shared" si="19"/>
        <v>0</v>
      </c>
    </row>
    <row r="64" spans="1:12" s="71" customFormat="1" ht="12.75" customHeight="1" x14ac:dyDescent="0.2">
      <c r="A64" s="2"/>
      <c r="B64" s="98" t="s">
        <v>107</v>
      </c>
      <c r="C64" s="83" t="s">
        <v>609</v>
      </c>
      <c r="D64" s="84" t="s">
        <v>610</v>
      </c>
      <c r="E64" s="85"/>
      <c r="F64" s="84" t="s">
        <v>215</v>
      </c>
      <c r="G64" s="86">
        <f t="shared" si="16"/>
        <v>1.6</v>
      </c>
      <c r="H64" s="105">
        <f t="shared" si="17"/>
        <v>0</v>
      </c>
      <c r="I64" s="86">
        <v>1.6</v>
      </c>
      <c r="J64" s="87">
        <f t="shared" si="20"/>
        <v>0</v>
      </c>
      <c r="K64" s="88">
        <v>0.03</v>
      </c>
      <c r="L64" s="89">
        <f t="shared" si="19"/>
        <v>0</v>
      </c>
    </row>
    <row r="65" spans="1:12" s="71" customFormat="1" ht="12.75" customHeight="1" x14ac:dyDescent="0.2">
      <c r="A65" s="2"/>
      <c r="B65" s="98" t="s">
        <v>107</v>
      </c>
      <c r="C65" s="83" t="s">
        <v>611</v>
      </c>
      <c r="D65" s="84" t="s">
        <v>612</v>
      </c>
      <c r="E65" s="85"/>
      <c r="F65" s="84" t="s">
        <v>215</v>
      </c>
      <c r="G65" s="86">
        <f t="shared" si="16"/>
        <v>2.48</v>
      </c>
      <c r="H65" s="105">
        <f t="shared" si="17"/>
        <v>0</v>
      </c>
      <c r="I65" s="86">
        <v>2.48</v>
      </c>
      <c r="J65" s="87">
        <f t="shared" si="20"/>
        <v>0</v>
      </c>
      <c r="K65" s="88">
        <v>0.06</v>
      </c>
      <c r="L65" s="89">
        <f t="shared" si="19"/>
        <v>0</v>
      </c>
    </row>
    <row r="66" spans="1:12" s="71" customFormat="1" ht="12.75" customHeight="1" x14ac:dyDescent="0.25">
      <c r="A66" s="93"/>
      <c r="B66" s="82" t="s">
        <v>107</v>
      </c>
      <c r="C66" s="83" t="s">
        <v>239</v>
      </c>
      <c r="D66" s="12" t="s">
        <v>240</v>
      </c>
      <c r="E66" s="85"/>
      <c r="F66" s="84" t="s">
        <v>215</v>
      </c>
      <c r="G66" s="86">
        <f t="shared" ref="G66" si="21">I66*(1-J66)</f>
        <v>10.56</v>
      </c>
      <c r="H66" s="105">
        <f t="shared" ref="H66" si="22">E66*G66</f>
        <v>0</v>
      </c>
      <c r="I66" s="86">
        <v>10.56</v>
      </c>
      <c r="J66" s="87">
        <f t="shared" ref="J66:J67" si="23">G$16/100</f>
        <v>0</v>
      </c>
      <c r="K66" s="88">
        <v>0.04</v>
      </c>
      <c r="L66" s="89">
        <f t="shared" ref="L66" si="24">E66*K66</f>
        <v>0</v>
      </c>
    </row>
    <row r="67" spans="1:12" s="71" customFormat="1" ht="12.75" customHeight="1" x14ac:dyDescent="0.25">
      <c r="A67" s="93"/>
      <c r="B67" s="82" t="s">
        <v>107</v>
      </c>
      <c r="C67" s="83" t="s">
        <v>241</v>
      </c>
      <c r="D67" s="12" t="s">
        <v>242</v>
      </c>
      <c r="E67" s="85"/>
      <c r="F67" s="84" t="s">
        <v>215</v>
      </c>
      <c r="G67" s="86">
        <f>I67*(1-J67)</f>
        <v>12.2</v>
      </c>
      <c r="H67" s="105">
        <f>E67*G67</f>
        <v>0</v>
      </c>
      <c r="I67" s="86">
        <v>12.2</v>
      </c>
      <c r="J67" s="87">
        <f t="shared" si="23"/>
        <v>0</v>
      </c>
      <c r="K67" s="88">
        <v>0.08</v>
      </c>
      <c r="L67" s="89">
        <f>E67*K67</f>
        <v>0</v>
      </c>
    </row>
    <row r="68" spans="1:12" s="71" customFormat="1" ht="12.75" customHeight="1" x14ac:dyDescent="0.2">
      <c r="A68" s="93"/>
      <c r="B68" s="98" t="s">
        <v>107</v>
      </c>
      <c r="C68" s="83" t="s">
        <v>613</v>
      </c>
      <c r="D68" s="12" t="s">
        <v>614</v>
      </c>
      <c r="E68" s="85"/>
      <c r="F68" s="84" t="s">
        <v>215</v>
      </c>
      <c r="G68" s="86">
        <f>I68*(1-J68)</f>
        <v>1.4</v>
      </c>
      <c r="H68" s="105">
        <f>E68*G68</f>
        <v>0</v>
      </c>
      <c r="I68" s="86">
        <v>1.4</v>
      </c>
      <c r="J68" s="87">
        <f>I$16/100</f>
        <v>0</v>
      </c>
      <c r="K68" s="88">
        <v>0.04</v>
      </c>
      <c r="L68" s="89">
        <f>E68*K68</f>
        <v>0</v>
      </c>
    </row>
    <row r="69" spans="1:12" s="71" customFormat="1" ht="12.75" customHeight="1" x14ac:dyDescent="0.2">
      <c r="A69" s="93"/>
      <c r="B69" s="98" t="s">
        <v>107</v>
      </c>
      <c r="C69" s="83" t="s">
        <v>615</v>
      </c>
      <c r="D69" s="12" t="s">
        <v>616</v>
      </c>
      <c r="E69" s="85"/>
      <c r="F69" s="84" t="s">
        <v>215</v>
      </c>
      <c r="G69" s="86">
        <f>I69*(1-J69)</f>
        <v>1.48</v>
      </c>
      <c r="H69" s="105">
        <f>E69*G69</f>
        <v>0</v>
      </c>
      <c r="I69" s="86">
        <v>1.48</v>
      </c>
      <c r="J69" s="87">
        <f>I$16/100</f>
        <v>0</v>
      </c>
      <c r="K69" s="88">
        <v>0.05</v>
      </c>
      <c r="L69" s="89">
        <f>E69*K69</f>
        <v>0</v>
      </c>
    </row>
    <row r="70" spans="1:12" ht="12.75" customHeight="1" x14ac:dyDescent="0.25">
      <c r="D70" s="56"/>
      <c r="H70" s="107"/>
      <c r="I70" s="109"/>
    </row>
    <row r="71" spans="1:12" ht="12.75" customHeight="1" x14ac:dyDescent="0.25">
      <c r="D71" s="18" t="s">
        <v>65</v>
      </c>
      <c r="H71" s="107"/>
      <c r="I71" s="109"/>
    </row>
    <row r="72" spans="1:12" s="71" customFormat="1" ht="12.75" customHeight="1" x14ac:dyDescent="0.2">
      <c r="A72" s="2"/>
      <c r="B72" s="98" t="s">
        <v>107</v>
      </c>
      <c r="C72" s="83" t="s">
        <v>617</v>
      </c>
      <c r="D72" s="84" t="s">
        <v>618</v>
      </c>
      <c r="E72" s="85"/>
      <c r="F72" s="84" t="s">
        <v>215</v>
      </c>
      <c r="G72" s="86">
        <f t="shared" ref="G72:G81" si="25">I72*(1-J72)</f>
        <v>8.8000000000000007</v>
      </c>
      <c r="H72" s="105">
        <f t="shared" ref="H72:H81" si="26">E72*G72</f>
        <v>0</v>
      </c>
      <c r="I72" s="86">
        <v>8.8000000000000007</v>
      </c>
      <c r="J72" s="87">
        <f t="shared" ref="J72:J81" si="27">H$16/100</f>
        <v>0</v>
      </c>
      <c r="K72" s="88">
        <v>0.26</v>
      </c>
      <c r="L72" s="89">
        <f t="shared" ref="L72:L81" si="28">E72*K72</f>
        <v>0</v>
      </c>
    </row>
    <row r="73" spans="1:12" s="71" customFormat="1" ht="6.95" customHeight="1" x14ac:dyDescent="0.2">
      <c r="A73" s="2"/>
      <c r="B73" s="98"/>
      <c r="C73" s="90"/>
      <c r="D73" s="84"/>
      <c r="E73" s="91"/>
      <c r="F73" s="84"/>
      <c r="G73" s="86"/>
      <c r="H73" s="106"/>
      <c r="I73" s="86"/>
      <c r="J73" s="92"/>
      <c r="K73" s="88"/>
      <c r="L73" s="89"/>
    </row>
    <row r="74" spans="1:12" s="71" customFormat="1" ht="12.75" customHeight="1" x14ac:dyDescent="0.2">
      <c r="A74" s="2"/>
      <c r="B74" s="98" t="s">
        <v>107</v>
      </c>
      <c r="C74" s="83" t="s">
        <v>619</v>
      </c>
      <c r="D74" s="84" t="s">
        <v>620</v>
      </c>
      <c r="E74" s="85"/>
      <c r="F74" s="84" t="s">
        <v>215</v>
      </c>
      <c r="G74" s="86">
        <f t="shared" si="25"/>
        <v>15.64</v>
      </c>
      <c r="H74" s="105">
        <f t="shared" si="26"/>
        <v>0</v>
      </c>
      <c r="I74" s="86">
        <v>15.64</v>
      </c>
      <c r="J74" s="87">
        <f t="shared" si="27"/>
        <v>0</v>
      </c>
      <c r="K74" s="88">
        <v>0.7</v>
      </c>
      <c r="L74" s="89">
        <f t="shared" si="28"/>
        <v>0</v>
      </c>
    </row>
    <row r="75" spans="1:12" s="71" customFormat="1" ht="12.75" customHeight="1" x14ac:dyDescent="0.2">
      <c r="A75" s="2"/>
      <c r="B75" s="98" t="s">
        <v>107</v>
      </c>
      <c r="C75" s="83" t="s">
        <v>621</v>
      </c>
      <c r="D75" s="84" t="s">
        <v>622</v>
      </c>
      <c r="E75" s="85"/>
      <c r="F75" s="84" t="s">
        <v>215</v>
      </c>
      <c r="G75" s="86">
        <f t="shared" si="25"/>
        <v>21.24</v>
      </c>
      <c r="H75" s="105">
        <f t="shared" si="26"/>
        <v>0</v>
      </c>
      <c r="I75" s="86">
        <v>21.24</v>
      </c>
      <c r="J75" s="87">
        <f t="shared" si="27"/>
        <v>0</v>
      </c>
      <c r="K75" s="88">
        <v>1.1399999999999999</v>
      </c>
      <c r="L75" s="89">
        <f t="shared" si="28"/>
        <v>0</v>
      </c>
    </row>
    <row r="76" spans="1:12" s="71" customFormat="1" ht="12.75" customHeight="1" x14ac:dyDescent="0.2">
      <c r="A76" s="2"/>
      <c r="B76" s="98" t="s">
        <v>107</v>
      </c>
      <c r="C76" s="83" t="s">
        <v>623</v>
      </c>
      <c r="D76" s="84" t="s">
        <v>624</v>
      </c>
      <c r="E76" s="85"/>
      <c r="F76" s="84" t="s">
        <v>215</v>
      </c>
      <c r="G76" s="86">
        <f t="shared" si="25"/>
        <v>26.32</v>
      </c>
      <c r="H76" s="105">
        <f t="shared" si="26"/>
        <v>0</v>
      </c>
      <c r="I76" s="86">
        <v>26.32</v>
      </c>
      <c r="J76" s="87">
        <f t="shared" si="27"/>
        <v>0</v>
      </c>
      <c r="K76" s="88">
        <v>1.77</v>
      </c>
      <c r="L76" s="89">
        <f t="shared" si="28"/>
        <v>0</v>
      </c>
    </row>
    <row r="77" spans="1:12" s="71" customFormat="1" ht="12.75" customHeight="1" x14ac:dyDescent="0.2">
      <c r="A77" s="2"/>
      <c r="B77" s="98" t="s">
        <v>107</v>
      </c>
      <c r="C77" s="83" t="s">
        <v>625</v>
      </c>
      <c r="D77" s="84" t="s">
        <v>626</v>
      </c>
      <c r="E77" s="85"/>
      <c r="F77" s="84" t="s">
        <v>215</v>
      </c>
      <c r="G77" s="86">
        <f t="shared" si="25"/>
        <v>51.28</v>
      </c>
      <c r="H77" s="105">
        <f t="shared" si="26"/>
        <v>0</v>
      </c>
      <c r="I77" s="86">
        <v>51.28</v>
      </c>
      <c r="J77" s="87">
        <f t="shared" si="27"/>
        <v>0</v>
      </c>
      <c r="K77" s="88">
        <v>3.42</v>
      </c>
      <c r="L77" s="89">
        <f t="shared" si="28"/>
        <v>0</v>
      </c>
    </row>
    <row r="78" spans="1:12" s="71" customFormat="1" ht="6.95" customHeight="1" x14ac:dyDescent="0.2">
      <c r="A78" s="2"/>
      <c r="B78" s="98"/>
      <c r="C78" s="90"/>
      <c r="D78" s="84"/>
      <c r="E78" s="91"/>
      <c r="F78" s="84"/>
      <c r="G78" s="86"/>
      <c r="H78" s="106"/>
      <c r="I78" s="86"/>
      <c r="J78" s="92"/>
      <c r="K78" s="88"/>
      <c r="L78" s="89"/>
    </row>
    <row r="79" spans="1:12" s="71" customFormat="1" ht="12.75" customHeight="1" x14ac:dyDescent="0.2">
      <c r="A79" s="2"/>
      <c r="B79" s="98" t="s">
        <v>107</v>
      </c>
      <c r="C79" s="83" t="s">
        <v>627</v>
      </c>
      <c r="D79" s="84" t="s">
        <v>628</v>
      </c>
      <c r="E79" s="85"/>
      <c r="F79" s="84" t="s">
        <v>215</v>
      </c>
      <c r="G79" s="86">
        <f t="shared" si="25"/>
        <v>29.84</v>
      </c>
      <c r="H79" s="105">
        <f t="shared" si="26"/>
        <v>0</v>
      </c>
      <c r="I79" s="86">
        <v>29.84</v>
      </c>
      <c r="J79" s="87">
        <f t="shared" si="27"/>
        <v>0</v>
      </c>
      <c r="K79" s="88">
        <v>1.05</v>
      </c>
      <c r="L79" s="89">
        <f t="shared" si="28"/>
        <v>0</v>
      </c>
    </row>
    <row r="80" spans="1:12" s="71" customFormat="1" ht="12.75" customHeight="1" x14ac:dyDescent="0.2">
      <c r="A80" s="2"/>
      <c r="B80" s="98" t="s">
        <v>107</v>
      </c>
      <c r="C80" s="83" t="s">
        <v>629</v>
      </c>
      <c r="D80" s="84" t="s">
        <v>630</v>
      </c>
      <c r="E80" s="85"/>
      <c r="F80" s="84" t="s">
        <v>215</v>
      </c>
      <c r="G80" s="86">
        <f t="shared" si="25"/>
        <v>28.68</v>
      </c>
      <c r="H80" s="105">
        <f t="shared" si="26"/>
        <v>0</v>
      </c>
      <c r="I80" s="86">
        <v>28.68</v>
      </c>
      <c r="J80" s="87">
        <f t="shared" si="27"/>
        <v>0</v>
      </c>
      <c r="K80" s="88">
        <v>1.65</v>
      </c>
      <c r="L80" s="89">
        <f t="shared" si="28"/>
        <v>0</v>
      </c>
    </row>
    <row r="81" spans="1:12" s="71" customFormat="1" ht="12.75" customHeight="1" x14ac:dyDescent="0.2">
      <c r="A81" s="2"/>
      <c r="B81" s="98" t="s">
        <v>107</v>
      </c>
      <c r="C81" s="83" t="s">
        <v>631</v>
      </c>
      <c r="D81" s="84" t="s">
        <v>632</v>
      </c>
      <c r="E81" s="85"/>
      <c r="F81" s="84" t="s">
        <v>215</v>
      </c>
      <c r="G81" s="86">
        <f t="shared" si="25"/>
        <v>59.04</v>
      </c>
      <c r="H81" s="105">
        <f t="shared" si="26"/>
        <v>0</v>
      </c>
      <c r="I81" s="86">
        <v>59.04</v>
      </c>
      <c r="J81" s="87">
        <f t="shared" si="27"/>
        <v>0</v>
      </c>
      <c r="K81" s="88">
        <v>4.41</v>
      </c>
      <c r="L81" s="89">
        <f t="shared" si="28"/>
        <v>0</v>
      </c>
    </row>
    <row r="82" spans="1:12" ht="12.75" customHeight="1" x14ac:dyDescent="0.25">
      <c r="D82" s="56"/>
      <c r="H82" s="107"/>
      <c r="I82" s="109"/>
    </row>
    <row r="83" spans="1:12" ht="12.75" customHeight="1" x14ac:dyDescent="0.25">
      <c r="D83" s="18" t="s">
        <v>66</v>
      </c>
      <c r="H83" s="107"/>
      <c r="I83" s="109"/>
    </row>
    <row r="84" spans="1:12" s="71" customFormat="1" ht="12.75" customHeight="1" x14ac:dyDescent="0.2">
      <c r="A84" s="2"/>
      <c r="B84" s="98" t="s">
        <v>107</v>
      </c>
      <c r="C84" s="83" t="s">
        <v>633</v>
      </c>
      <c r="D84" s="84" t="s">
        <v>634</v>
      </c>
      <c r="E84" s="85"/>
      <c r="F84" s="84" t="s">
        <v>215</v>
      </c>
      <c r="G84" s="86">
        <f t="shared" ref="G84:G87" si="29">I84*(1-J84)</f>
        <v>8.56</v>
      </c>
      <c r="H84" s="105">
        <f t="shared" ref="H84:H87" si="30">E84*G84</f>
        <v>0</v>
      </c>
      <c r="I84" s="86">
        <v>8.56</v>
      </c>
      <c r="J84" s="87">
        <f t="shared" ref="J84:J87" si="31">H$16/100</f>
        <v>0</v>
      </c>
      <c r="K84" s="88">
        <v>0.27</v>
      </c>
      <c r="L84" s="89">
        <f t="shared" ref="L84:L87" si="32">E84*K84</f>
        <v>0</v>
      </c>
    </row>
    <row r="85" spans="1:12" s="71" customFormat="1" ht="12.75" customHeight="1" x14ac:dyDescent="0.2">
      <c r="A85" s="2"/>
      <c r="B85" s="98" t="s">
        <v>107</v>
      </c>
      <c r="C85" s="83" t="s">
        <v>635</v>
      </c>
      <c r="D85" s="84" t="s">
        <v>636</v>
      </c>
      <c r="E85" s="85"/>
      <c r="F85" s="84" t="s">
        <v>215</v>
      </c>
      <c r="G85" s="86">
        <f t="shared" si="29"/>
        <v>12.76</v>
      </c>
      <c r="H85" s="105">
        <f t="shared" si="30"/>
        <v>0</v>
      </c>
      <c r="I85" s="86">
        <v>12.76</v>
      </c>
      <c r="J85" s="87">
        <f t="shared" si="31"/>
        <v>0</v>
      </c>
      <c r="K85" s="88">
        <v>0.56999999999999995</v>
      </c>
      <c r="L85" s="89">
        <f t="shared" si="32"/>
        <v>0</v>
      </c>
    </row>
    <row r="86" spans="1:12" s="71" customFormat="1" ht="12.75" customHeight="1" x14ac:dyDescent="0.2">
      <c r="A86" s="2"/>
      <c r="B86" s="98" t="s">
        <v>107</v>
      </c>
      <c r="C86" s="83" t="s">
        <v>637</v>
      </c>
      <c r="D86" s="84" t="s">
        <v>638</v>
      </c>
      <c r="E86" s="85"/>
      <c r="F86" s="84" t="s">
        <v>215</v>
      </c>
      <c r="G86" s="86">
        <f t="shared" si="29"/>
        <v>16.440000000000001</v>
      </c>
      <c r="H86" s="105">
        <f t="shared" si="30"/>
        <v>0</v>
      </c>
      <c r="I86" s="86">
        <v>16.440000000000001</v>
      </c>
      <c r="J86" s="87">
        <f t="shared" si="31"/>
        <v>0</v>
      </c>
      <c r="K86" s="88">
        <v>0.97</v>
      </c>
      <c r="L86" s="89">
        <f t="shared" si="32"/>
        <v>0</v>
      </c>
    </row>
    <row r="87" spans="1:12" s="71" customFormat="1" ht="12.75" customHeight="1" x14ac:dyDescent="0.2">
      <c r="A87" s="2"/>
      <c r="B87" s="98" t="s">
        <v>107</v>
      </c>
      <c r="C87" s="83" t="s">
        <v>639</v>
      </c>
      <c r="D87" s="84" t="s">
        <v>640</v>
      </c>
      <c r="E87" s="85"/>
      <c r="F87" s="84" t="s">
        <v>215</v>
      </c>
      <c r="G87" s="86">
        <f t="shared" si="29"/>
        <v>33.119999999999997</v>
      </c>
      <c r="H87" s="105">
        <f t="shared" si="30"/>
        <v>0</v>
      </c>
      <c r="I87" s="86">
        <v>33.119999999999997</v>
      </c>
      <c r="J87" s="87">
        <f t="shared" si="31"/>
        <v>0</v>
      </c>
      <c r="K87" s="88">
        <v>2.04</v>
      </c>
      <c r="L87" s="89">
        <f t="shared" si="32"/>
        <v>0</v>
      </c>
    </row>
    <row r="88" spans="1:12" ht="12.75" customHeight="1" x14ac:dyDescent="0.25">
      <c r="D88" s="72"/>
      <c r="H88" s="107"/>
      <c r="I88" s="109"/>
    </row>
    <row r="89" spans="1:12" ht="12.75" customHeight="1" x14ac:dyDescent="0.25">
      <c r="D89" s="18" t="s">
        <v>72</v>
      </c>
      <c r="H89" s="107"/>
      <c r="I89" s="109"/>
    </row>
    <row r="90" spans="1:12" s="71" customFormat="1" ht="12.75" customHeight="1" x14ac:dyDescent="0.2">
      <c r="A90" s="2"/>
      <c r="B90" s="98" t="s">
        <v>107</v>
      </c>
      <c r="C90" s="83" t="s">
        <v>641</v>
      </c>
      <c r="D90" s="84" t="s">
        <v>642</v>
      </c>
      <c r="E90" s="85"/>
      <c r="F90" s="84" t="s">
        <v>215</v>
      </c>
      <c r="G90" s="86">
        <f t="shared" ref="G90:G97" si="33">I90*(1-J90)</f>
        <v>18.600000000000001</v>
      </c>
      <c r="H90" s="105">
        <f t="shared" ref="H90:H97" si="34">E90*G90</f>
        <v>0</v>
      </c>
      <c r="I90" s="86">
        <v>18.600000000000001</v>
      </c>
      <c r="J90" s="87">
        <f t="shared" ref="J90:J97" si="35">H$16/100</f>
        <v>0</v>
      </c>
      <c r="K90" s="88">
        <v>0.96</v>
      </c>
      <c r="L90" s="89">
        <f t="shared" ref="L90:L97" si="36">E90*K90</f>
        <v>0</v>
      </c>
    </row>
    <row r="91" spans="1:12" s="71" customFormat="1" ht="12.75" customHeight="1" x14ac:dyDescent="0.2">
      <c r="A91" s="2"/>
      <c r="B91" s="98" t="s">
        <v>107</v>
      </c>
      <c r="C91" s="83" t="s">
        <v>643</v>
      </c>
      <c r="D91" s="84" t="s">
        <v>644</v>
      </c>
      <c r="E91" s="85"/>
      <c r="F91" s="84" t="s">
        <v>215</v>
      </c>
      <c r="G91" s="86">
        <f t="shared" si="33"/>
        <v>28.72</v>
      </c>
      <c r="H91" s="105">
        <f t="shared" si="34"/>
        <v>0</v>
      </c>
      <c r="I91" s="86">
        <v>28.72</v>
      </c>
      <c r="J91" s="87">
        <f t="shared" si="35"/>
        <v>0</v>
      </c>
      <c r="K91" s="88">
        <v>1.74</v>
      </c>
      <c r="L91" s="89">
        <f t="shared" si="36"/>
        <v>0</v>
      </c>
    </row>
    <row r="92" spans="1:12" s="71" customFormat="1" ht="12.75" customHeight="1" x14ac:dyDescent="0.2">
      <c r="A92" s="2"/>
      <c r="B92" s="98" t="s">
        <v>107</v>
      </c>
      <c r="C92" s="83" t="s">
        <v>645</v>
      </c>
      <c r="D92" s="84" t="s">
        <v>646</v>
      </c>
      <c r="E92" s="85"/>
      <c r="F92" s="84" t="s">
        <v>215</v>
      </c>
      <c r="G92" s="86">
        <f t="shared" si="33"/>
        <v>33.56</v>
      </c>
      <c r="H92" s="105">
        <f t="shared" si="34"/>
        <v>0</v>
      </c>
      <c r="I92" s="86">
        <v>33.56</v>
      </c>
      <c r="J92" s="87">
        <f t="shared" si="35"/>
        <v>0</v>
      </c>
      <c r="K92" s="88">
        <v>2.44</v>
      </c>
      <c r="L92" s="89">
        <f t="shared" si="36"/>
        <v>0</v>
      </c>
    </row>
    <row r="93" spans="1:12" s="71" customFormat="1" ht="12.75" customHeight="1" x14ac:dyDescent="0.2">
      <c r="A93" s="2"/>
      <c r="B93" s="98" t="s">
        <v>107</v>
      </c>
      <c r="C93" s="83" t="s">
        <v>647</v>
      </c>
      <c r="D93" s="84" t="s">
        <v>648</v>
      </c>
      <c r="E93" s="85"/>
      <c r="F93" s="84" t="s">
        <v>215</v>
      </c>
      <c r="G93" s="86">
        <f t="shared" si="33"/>
        <v>56.84</v>
      </c>
      <c r="H93" s="105">
        <f t="shared" si="34"/>
        <v>0</v>
      </c>
      <c r="I93" s="86">
        <v>56.84</v>
      </c>
      <c r="J93" s="87">
        <f t="shared" si="35"/>
        <v>0</v>
      </c>
      <c r="K93" s="88">
        <v>4.54</v>
      </c>
      <c r="L93" s="89">
        <f t="shared" si="36"/>
        <v>0</v>
      </c>
    </row>
    <row r="94" spans="1:12" s="71" customFormat="1" ht="6.95" customHeight="1" x14ac:dyDescent="0.2">
      <c r="A94" s="2"/>
      <c r="B94" s="98"/>
      <c r="C94" s="90"/>
      <c r="D94" s="84"/>
      <c r="E94" s="91"/>
      <c r="F94" s="84"/>
      <c r="G94" s="86"/>
      <c r="H94" s="106"/>
      <c r="I94" s="86"/>
      <c r="J94" s="92"/>
      <c r="K94" s="88"/>
      <c r="L94" s="89"/>
    </row>
    <row r="95" spans="1:12" s="71" customFormat="1" ht="12.75" customHeight="1" x14ac:dyDescent="0.2">
      <c r="A95" s="2"/>
      <c r="B95" s="98" t="s">
        <v>107</v>
      </c>
      <c r="C95" s="83" t="s">
        <v>649</v>
      </c>
      <c r="D95" s="84" t="s">
        <v>650</v>
      </c>
      <c r="E95" s="85"/>
      <c r="F95" s="84" t="s">
        <v>215</v>
      </c>
      <c r="G95" s="86">
        <f t="shared" si="33"/>
        <v>25.68</v>
      </c>
      <c r="H95" s="105">
        <f t="shared" si="34"/>
        <v>0</v>
      </c>
      <c r="I95" s="86">
        <v>25.68</v>
      </c>
      <c r="J95" s="87">
        <f t="shared" si="35"/>
        <v>0</v>
      </c>
      <c r="K95" s="88">
        <v>1.19</v>
      </c>
      <c r="L95" s="89">
        <f t="shared" si="36"/>
        <v>0</v>
      </c>
    </row>
    <row r="96" spans="1:12" s="71" customFormat="1" ht="12.75" customHeight="1" x14ac:dyDescent="0.2">
      <c r="A96" s="2"/>
      <c r="B96" s="98" t="s">
        <v>107</v>
      </c>
      <c r="C96" s="83" t="s">
        <v>651</v>
      </c>
      <c r="D96" s="84" t="s">
        <v>652</v>
      </c>
      <c r="E96" s="85"/>
      <c r="F96" s="84" t="s">
        <v>215</v>
      </c>
      <c r="G96" s="86">
        <f t="shared" si="33"/>
        <v>34.880000000000003</v>
      </c>
      <c r="H96" s="105">
        <f t="shared" si="34"/>
        <v>0</v>
      </c>
      <c r="I96" s="86">
        <v>34.880000000000003</v>
      </c>
      <c r="J96" s="87">
        <f t="shared" si="35"/>
        <v>0</v>
      </c>
      <c r="K96" s="88">
        <v>2</v>
      </c>
      <c r="L96" s="89">
        <f t="shared" si="36"/>
        <v>0</v>
      </c>
    </row>
    <row r="97" spans="1:12" s="71" customFormat="1" ht="12.75" customHeight="1" x14ac:dyDescent="0.2">
      <c r="A97" s="2"/>
      <c r="B97" s="98" t="s">
        <v>107</v>
      </c>
      <c r="C97" s="83" t="s">
        <v>653</v>
      </c>
      <c r="D97" s="84" t="s">
        <v>654</v>
      </c>
      <c r="E97" s="85"/>
      <c r="F97" s="84" t="s">
        <v>215</v>
      </c>
      <c r="G97" s="86">
        <f t="shared" si="33"/>
        <v>59.4</v>
      </c>
      <c r="H97" s="105">
        <f t="shared" si="34"/>
        <v>0</v>
      </c>
      <c r="I97" s="86">
        <v>59.4</v>
      </c>
      <c r="J97" s="87">
        <f t="shared" si="35"/>
        <v>0</v>
      </c>
      <c r="K97" s="88">
        <v>4.87</v>
      </c>
      <c r="L97" s="89">
        <f t="shared" si="36"/>
        <v>0</v>
      </c>
    </row>
    <row r="98" spans="1:12" ht="12.75" customHeight="1" x14ac:dyDescent="0.25">
      <c r="H98" s="107"/>
      <c r="I98" s="109"/>
    </row>
    <row r="99" spans="1:12" ht="12.75" customHeight="1" x14ac:dyDescent="0.25">
      <c r="D99" s="18" t="s">
        <v>73</v>
      </c>
      <c r="H99" s="107"/>
      <c r="I99" s="109"/>
    </row>
    <row r="100" spans="1:12" s="71" customFormat="1" ht="12.75" customHeight="1" x14ac:dyDescent="0.2">
      <c r="A100" s="2"/>
      <c r="B100" s="98" t="s">
        <v>107</v>
      </c>
      <c r="C100" s="83" t="s">
        <v>655</v>
      </c>
      <c r="D100" s="84" t="s">
        <v>656</v>
      </c>
      <c r="E100" s="85"/>
      <c r="F100" s="84" t="s">
        <v>215</v>
      </c>
      <c r="G100" s="86">
        <f t="shared" ref="G100:G103" si="37">I100*(1-J100)</f>
        <v>11.48</v>
      </c>
      <c r="H100" s="105">
        <f t="shared" ref="H100:H103" si="38">E100*G100</f>
        <v>0</v>
      </c>
      <c r="I100" s="86">
        <v>11.48</v>
      </c>
      <c r="J100" s="87">
        <f t="shared" ref="J100:J103" si="39">H$16/100</f>
        <v>0</v>
      </c>
      <c r="K100" s="88">
        <v>0.45</v>
      </c>
      <c r="L100" s="89">
        <f t="shared" ref="L100:L103" si="40">E100*K100</f>
        <v>0</v>
      </c>
    </row>
    <row r="101" spans="1:12" s="71" customFormat="1" ht="12.75" customHeight="1" x14ac:dyDescent="0.2">
      <c r="A101" s="2"/>
      <c r="B101" s="98" t="s">
        <v>107</v>
      </c>
      <c r="C101" s="83" t="s">
        <v>657</v>
      </c>
      <c r="D101" s="84" t="s">
        <v>658</v>
      </c>
      <c r="E101" s="85"/>
      <c r="F101" s="84" t="s">
        <v>215</v>
      </c>
      <c r="G101" s="86">
        <f t="shared" si="37"/>
        <v>16.28</v>
      </c>
      <c r="H101" s="105">
        <f t="shared" si="38"/>
        <v>0</v>
      </c>
      <c r="I101" s="86">
        <v>16.28</v>
      </c>
      <c r="J101" s="87">
        <f t="shared" si="39"/>
        <v>0</v>
      </c>
      <c r="K101" s="88">
        <v>0.89</v>
      </c>
      <c r="L101" s="89">
        <f t="shared" si="40"/>
        <v>0</v>
      </c>
    </row>
    <row r="102" spans="1:12" s="71" customFormat="1" ht="12.75" customHeight="1" x14ac:dyDescent="0.2">
      <c r="A102" s="2"/>
      <c r="B102" s="98" t="s">
        <v>107</v>
      </c>
      <c r="C102" s="83" t="s">
        <v>659</v>
      </c>
      <c r="D102" s="84" t="s">
        <v>660</v>
      </c>
      <c r="E102" s="85"/>
      <c r="F102" s="84" t="s">
        <v>215</v>
      </c>
      <c r="G102" s="86">
        <f t="shared" si="37"/>
        <v>20.6</v>
      </c>
      <c r="H102" s="105">
        <f t="shared" si="38"/>
        <v>0</v>
      </c>
      <c r="I102" s="86">
        <v>20.6</v>
      </c>
      <c r="J102" s="87">
        <f t="shared" si="39"/>
        <v>0</v>
      </c>
      <c r="K102" s="88">
        <v>1.44</v>
      </c>
      <c r="L102" s="89">
        <f t="shared" si="40"/>
        <v>0</v>
      </c>
    </row>
    <row r="103" spans="1:12" s="71" customFormat="1" ht="12.75" customHeight="1" x14ac:dyDescent="0.2">
      <c r="A103" s="2"/>
      <c r="B103" s="98" t="s">
        <v>107</v>
      </c>
      <c r="C103" s="83" t="s">
        <v>661</v>
      </c>
      <c r="D103" s="84" t="s">
        <v>662</v>
      </c>
      <c r="E103" s="85"/>
      <c r="F103" s="84" t="s">
        <v>215</v>
      </c>
      <c r="G103" s="86">
        <f t="shared" si="37"/>
        <v>46.4</v>
      </c>
      <c r="H103" s="105">
        <f t="shared" si="38"/>
        <v>0</v>
      </c>
      <c r="I103" s="86">
        <v>46.4</v>
      </c>
      <c r="J103" s="87">
        <f t="shared" si="39"/>
        <v>0</v>
      </c>
      <c r="K103" s="88">
        <v>2.86</v>
      </c>
      <c r="L103" s="89">
        <f t="shared" si="40"/>
        <v>0</v>
      </c>
    </row>
    <row r="104" spans="1:12" ht="12.75" customHeight="1" x14ac:dyDescent="0.25">
      <c r="H104" s="107"/>
      <c r="I104" s="109"/>
    </row>
    <row r="105" spans="1:12" ht="12.75" customHeight="1" x14ac:dyDescent="0.25">
      <c r="D105" s="18" t="s">
        <v>74</v>
      </c>
      <c r="H105" s="107"/>
      <c r="I105" s="109"/>
    </row>
    <row r="106" spans="1:12" s="71" customFormat="1" ht="12.75" customHeight="1" x14ac:dyDescent="0.2">
      <c r="A106" s="2"/>
      <c r="B106" s="98" t="s">
        <v>107</v>
      </c>
      <c r="C106" s="83" t="s">
        <v>663</v>
      </c>
      <c r="D106" s="84" t="s">
        <v>664</v>
      </c>
      <c r="E106" s="85"/>
      <c r="F106" s="84" t="s">
        <v>215</v>
      </c>
      <c r="G106" s="86">
        <f t="shared" ref="G106:G115" si="41">I106*(1-J106)</f>
        <v>10.56</v>
      </c>
      <c r="H106" s="105">
        <f t="shared" ref="H106:H115" si="42">E106*G106</f>
        <v>0</v>
      </c>
      <c r="I106" s="86">
        <v>10.56</v>
      </c>
      <c r="J106" s="87">
        <f t="shared" ref="J106:J115" si="43">H$16/100</f>
        <v>0</v>
      </c>
      <c r="K106" s="88">
        <v>0.48</v>
      </c>
      <c r="L106" s="89">
        <f t="shared" ref="L106:L115" si="44">E106*K106</f>
        <v>0</v>
      </c>
    </row>
    <row r="107" spans="1:12" s="71" customFormat="1" ht="6.95" customHeight="1" x14ac:dyDescent="0.2">
      <c r="A107" s="2"/>
      <c r="B107" s="98"/>
      <c r="C107" s="90"/>
      <c r="D107" s="84"/>
      <c r="E107" s="91"/>
      <c r="F107" s="84"/>
      <c r="G107" s="86"/>
      <c r="H107" s="106"/>
      <c r="I107" s="86"/>
      <c r="J107" s="92"/>
      <c r="K107" s="88"/>
      <c r="L107" s="89"/>
    </row>
    <row r="108" spans="1:12" s="71" customFormat="1" ht="12.75" customHeight="1" x14ac:dyDescent="0.2">
      <c r="A108" s="2"/>
      <c r="B108" s="98" t="s">
        <v>107</v>
      </c>
      <c r="C108" s="83" t="s">
        <v>665</v>
      </c>
      <c r="D108" s="84" t="s">
        <v>666</v>
      </c>
      <c r="E108" s="85"/>
      <c r="F108" s="84" t="s">
        <v>215</v>
      </c>
      <c r="G108" s="86">
        <f t="shared" si="41"/>
        <v>14.76</v>
      </c>
      <c r="H108" s="105">
        <f t="shared" si="42"/>
        <v>0</v>
      </c>
      <c r="I108" s="86">
        <v>14.76</v>
      </c>
      <c r="J108" s="87">
        <f t="shared" si="43"/>
        <v>0</v>
      </c>
      <c r="K108" s="88">
        <v>0.48</v>
      </c>
      <c r="L108" s="89">
        <f t="shared" si="44"/>
        <v>0</v>
      </c>
    </row>
    <row r="109" spans="1:12" s="71" customFormat="1" ht="12.75" customHeight="1" x14ac:dyDescent="0.2">
      <c r="A109" s="2"/>
      <c r="B109" s="98" t="s">
        <v>107</v>
      </c>
      <c r="C109" s="83" t="s">
        <v>667</v>
      </c>
      <c r="D109" s="84" t="s">
        <v>668</v>
      </c>
      <c r="E109" s="85"/>
      <c r="F109" s="84" t="s">
        <v>215</v>
      </c>
      <c r="G109" s="86">
        <f t="shared" si="41"/>
        <v>15.76</v>
      </c>
      <c r="H109" s="105">
        <f t="shared" si="42"/>
        <v>0</v>
      </c>
      <c r="I109" s="86">
        <v>15.76</v>
      </c>
      <c r="J109" s="87">
        <f t="shared" si="43"/>
        <v>0</v>
      </c>
      <c r="K109" s="88">
        <v>0.63</v>
      </c>
      <c r="L109" s="89">
        <f t="shared" si="44"/>
        <v>0</v>
      </c>
    </row>
    <row r="110" spans="1:12" s="71" customFormat="1" ht="12.75" customHeight="1" x14ac:dyDescent="0.2">
      <c r="A110" s="2"/>
      <c r="B110" s="98" t="s">
        <v>107</v>
      </c>
      <c r="C110" s="83" t="s">
        <v>669</v>
      </c>
      <c r="D110" s="84" t="s">
        <v>670</v>
      </c>
      <c r="E110" s="85"/>
      <c r="F110" s="84" t="s">
        <v>215</v>
      </c>
      <c r="G110" s="86">
        <f t="shared" si="41"/>
        <v>16.32</v>
      </c>
      <c r="H110" s="105">
        <f t="shared" si="42"/>
        <v>0</v>
      </c>
      <c r="I110" s="86">
        <v>16.32</v>
      </c>
      <c r="J110" s="87">
        <f t="shared" si="43"/>
        <v>0</v>
      </c>
      <c r="K110" s="88">
        <v>0.77</v>
      </c>
      <c r="L110" s="89">
        <f t="shared" si="44"/>
        <v>0</v>
      </c>
    </row>
    <row r="111" spans="1:12" s="71" customFormat="1" ht="12.75" customHeight="1" x14ac:dyDescent="0.2">
      <c r="A111" s="2"/>
      <c r="B111" s="98" t="s">
        <v>107</v>
      </c>
      <c r="C111" s="83" t="s">
        <v>671</v>
      </c>
      <c r="D111" s="84" t="s">
        <v>672</v>
      </c>
      <c r="E111" s="85"/>
      <c r="F111" s="84" t="s">
        <v>215</v>
      </c>
      <c r="G111" s="86">
        <f t="shared" si="41"/>
        <v>24.24</v>
      </c>
      <c r="H111" s="105">
        <f t="shared" si="42"/>
        <v>0</v>
      </c>
      <c r="I111" s="86">
        <v>24.24</v>
      </c>
      <c r="J111" s="87">
        <f t="shared" si="43"/>
        <v>0</v>
      </c>
      <c r="K111" s="88">
        <v>1.05</v>
      </c>
      <c r="L111" s="89">
        <f t="shared" si="44"/>
        <v>0</v>
      </c>
    </row>
    <row r="112" spans="1:12" s="71" customFormat="1" ht="6.95" customHeight="1" x14ac:dyDescent="0.2">
      <c r="A112" s="2"/>
      <c r="B112" s="98"/>
      <c r="C112" s="90"/>
      <c r="D112" s="84"/>
      <c r="E112" s="91"/>
      <c r="F112" s="84"/>
      <c r="G112" s="86"/>
      <c r="H112" s="106"/>
      <c r="I112" s="86"/>
      <c r="J112" s="92"/>
      <c r="K112" s="88"/>
      <c r="L112" s="89"/>
    </row>
    <row r="113" spans="1:12" s="71" customFormat="1" ht="12.75" customHeight="1" x14ac:dyDescent="0.2">
      <c r="A113" s="2"/>
      <c r="B113" s="98" t="s">
        <v>107</v>
      </c>
      <c r="C113" s="83" t="s">
        <v>673</v>
      </c>
      <c r="D113" s="84" t="s">
        <v>674</v>
      </c>
      <c r="E113" s="85"/>
      <c r="F113" s="84" t="s">
        <v>215</v>
      </c>
      <c r="G113" s="86">
        <f t="shared" si="41"/>
        <v>16.8</v>
      </c>
      <c r="H113" s="105">
        <f t="shared" si="42"/>
        <v>0</v>
      </c>
      <c r="I113" s="86">
        <v>16.8</v>
      </c>
      <c r="J113" s="87">
        <f t="shared" si="43"/>
        <v>0</v>
      </c>
      <c r="K113" s="88">
        <v>0.61</v>
      </c>
      <c r="L113" s="89">
        <f t="shared" si="44"/>
        <v>0</v>
      </c>
    </row>
    <row r="114" spans="1:12" s="71" customFormat="1" ht="12.75" customHeight="1" x14ac:dyDescent="0.2">
      <c r="A114" s="2"/>
      <c r="B114" s="98" t="s">
        <v>107</v>
      </c>
      <c r="C114" s="83" t="s">
        <v>675</v>
      </c>
      <c r="D114" s="84" t="s">
        <v>676</v>
      </c>
      <c r="E114" s="85"/>
      <c r="F114" s="84" t="s">
        <v>215</v>
      </c>
      <c r="G114" s="86">
        <f t="shared" si="41"/>
        <v>19.48</v>
      </c>
      <c r="H114" s="105">
        <f t="shared" si="42"/>
        <v>0</v>
      </c>
      <c r="I114" s="86">
        <v>19.48</v>
      </c>
      <c r="J114" s="87">
        <f t="shared" si="43"/>
        <v>0</v>
      </c>
      <c r="K114" s="88">
        <v>0.76</v>
      </c>
      <c r="L114" s="89">
        <f t="shared" si="44"/>
        <v>0</v>
      </c>
    </row>
    <row r="115" spans="1:12" s="71" customFormat="1" ht="12.75" customHeight="1" x14ac:dyDescent="0.2">
      <c r="A115" s="2"/>
      <c r="B115" s="98" t="s">
        <v>107</v>
      </c>
      <c r="C115" s="83" t="s">
        <v>677</v>
      </c>
      <c r="D115" s="84" t="s">
        <v>678</v>
      </c>
      <c r="E115" s="85"/>
      <c r="F115" s="84" t="s">
        <v>215</v>
      </c>
      <c r="G115" s="86">
        <f t="shared" si="41"/>
        <v>23.84</v>
      </c>
      <c r="H115" s="105">
        <f t="shared" si="42"/>
        <v>0</v>
      </c>
      <c r="I115" s="86">
        <v>23.84</v>
      </c>
      <c r="J115" s="87">
        <f t="shared" si="43"/>
        <v>0</v>
      </c>
      <c r="K115" s="88">
        <v>1.18</v>
      </c>
      <c r="L115" s="89">
        <f t="shared" si="44"/>
        <v>0</v>
      </c>
    </row>
    <row r="116" spans="1:12" ht="12.75" customHeight="1" x14ac:dyDescent="0.25">
      <c r="H116" s="107"/>
      <c r="I116" s="109"/>
    </row>
    <row r="117" spans="1:12" ht="12.75" customHeight="1" x14ac:dyDescent="0.25">
      <c r="D117" s="18" t="s">
        <v>75</v>
      </c>
      <c r="H117" s="107"/>
      <c r="I117" s="109"/>
    </row>
    <row r="118" spans="1:12" s="71" customFormat="1" ht="12.75" customHeight="1" x14ac:dyDescent="0.2">
      <c r="A118" s="2"/>
      <c r="B118" s="98" t="s">
        <v>107</v>
      </c>
      <c r="C118" s="83" t="s">
        <v>679</v>
      </c>
      <c r="D118" s="84" t="s">
        <v>680</v>
      </c>
      <c r="E118" s="85"/>
      <c r="F118" s="84" t="s">
        <v>215</v>
      </c>
      <c r="G118" s="86">
        <f t="shared" ref="G118:G121" si="45">I118*(1-J118)</f>
        <v>8.7200000000000006</v>
      </c>
      <c r="H118" s="105">
        <f t="shared" ref="H118:H121" si="46">E118*G118</f>
        <v>0</v>
      </c>
      <c r="I118" s="86">
        <v>8.7200000000000006</v>
      </c>
      <c r="J118" s="87">
        <f t="shared" ref="J118:J121" si="47">H$16/100</f>
        <v>0</v>
      </c>
      <c r="K118" s="88">
        <v>0.22</v>
      </c>
      <c r="L118" s="89">
        <f t="shared" ref="L118:L121" si="48">E118*K118</f>
        <v>0</v>
      </c>
    </row>
    <row r="119" spans="1:12" s="71" customFormat="1" ht="12.75" customHeight="1" x14ac:dyDescent="0.2">
      <c r="A119" s="2"/>
      <c r="B119" s="98" t="s">
        <v>107</v>
      </c>
      <c r="C119" s="83" t="s">
        <v>681</v>
      </c>
      <c r="D119" s="84" t="s">
        <v>682</v>
      </c>
      <c r="E119" s="85"/>
      <c r="F119" s="84" t="s">
        <v>215</v>
      </c>
      <c r="G119" s="86">
        <f t="shared" si="45"/>
        <v>9.68</v>
      </c>
      <c r="H119" s="105">
        <f t="shared" si="46"/>
        <v>0</v>
      </c>
      <c r="I119" s="86">
        <v>9.68</v>
      </c>
      <c r="J119" s="87">
        <f t="shared" si="47"/>
        <v>0</v>
      </c>
      <c r="K119" s="88">
        <v>0.33</v>
      </c>
      <c r="L119" s="89">
        <f t="shared" si="48"/>
        <v>0</v>
      </c>
    </row>
    <row r="120" spans="1:12" s="71" customFormat="1" ht="12.75" customHeight="1" x14ac:dyDescent="0.2">
      <c r="A120" s="2"/>
      <c r="B120" s="98" t="s">
        <v>107</v>
      </c>
      <c r="C120" s="83" t="s">
        <v>683</v>
      </c>
      <c r="D120" s="84" t="s">
        <v>684</v>
      </c>
      <c r="E120" s="85"/>
      <c r="F120" s="84" t="s">
        <v>215</v>
      </c>
      <c r="G120" s="86">
        <f t="shared" si="45"/>
        <v>10.6</v>
      </c>
      <c r="H120" s="105">
        <f t="shared" si="46"/>
        <v>0</v>
      </c>
      <c r="I120" s="86">
        <v>10.6</v>
      </c>
      <c r="J120" s="87">
        <f t="shared" si="47"/>
        <v>0</v>
      </c>
      <c r="K120" s="88">
        <v>0.44</v>
      </c>
      <c r="L120" s="89">
        <f t="shared" si="48"/>
        <v>0</v>
      </c>
    </row>
    <row r="121" spans="1:12" s="71" customFormat="1" ht="12.75" customHeight="1" x14ac:dyDescent="0.2">
      <c r="A121" s="2"/>
      <c r="B121" s="98" t="s">
        <v>107</v>
      </c>
      <c r="C121" s="83" t="s">
        <v>685</v>
      </c>
      <c r="D121" s="84" t="s">
        <v>686</v>
      </c>
      <c r="E121" s="85"/>
      <c r="F121" s="84" t="s">
        <v>215</v>
      </c>
      <c r="G121" s="86">
        <f t="shared" si="45"/>
        <v>16.440000000000001</v>
      </c>
      <c r="H121" s="105">
        <f t="shared" si="46"/>
        <v>0</v>
      </c>
      <c r="I121" s="86">
        <v>16.440000000000001</v>
      </c>
      <c r="J121" s="87">
        <f t="shared" si="47"/>
        <v>0</v>
      </c>
      <c r="K121" s="88">
        <v>0.66</v>
      </c>
      <c r="L121" s="89">
        <f t="shared" si="48"/>
        <v>0</v>
      </c>
    </row>
    <row r="122" spans="1:12" ht="12.75" customHeight="1" x14ac:dyDescent="0.25">
      <c r="H122" s="107"/>
      <c r="I122" s="109"/>
    </row>
    <row r="123" spans="1:12" ht="12.75" customHeight="1" x14ac:dyDescent="0.25">
      <c r="D123" s="18" t="s">
        <v>77</v>
      </c>
      <c r="H123" s="107"/>
      <c r="I123" s="109"/>
    </row>
    <row r="124" spans="1:12" s="71" customFormat="1" ht="12.75" customHeight="1" x14ac:dyDescent="0.2">
      <c r="A124" s="93"/>
      <c r="B124" s="110" t="s">
        <v>107</v>
      </c>
      <c r="C124" s="83" t="s">
        <v>687</v>
      </c>
      <c r="D124" s="12" t="s">
        <v>688</v>
      </c>
      <c r="E124" s="85"/>
      <c r="F124" s="84" t="s">
        <v>215</v>
      </c>
      <c r="G124" s="86">
        <f>I124*(1-J124)</f>
        <v>7.72</v>
      </c>
      <c r="H124" s="105">
        <f>E124*G124</f>
        <v>0</v>
      </c>
      <c r="I124" s="86">
        <v>7.72</v>
      </c>
      <c r="J124" s="87">
        <f>I$16/100</f>
        <v>0</v>
      </c>
      <c r="K124" s="88">
        <v>0.25</v>
      </c>
      <c r="L124" s="89">
        <f>E124*K124</f>
        <v>0</v>
      </c>
    </row>
    <row r="125" spans="1:12" ht="12.75" customHeight="1" x14ac:dyDescent="0.25">
      <c r="I125" s="109"/>
    </row>
    <row r="126" spans="1:12" ht="12.75" customHeight="1" x14ac:dyDescent="0.25">
      <c r="D126" s="18" t="s">
        <v>86</v>
      </c>
      <c r="I126" s="109"/>
    </row>
    <row r="127" spans="1:12" s="71" customFormat="1" ht="12.75" customHeight="1" x14ac:dyDescent="0.2">
      <c r="A127" s="93"/>
      <c r="B127" s="98" t="s">
        <v>107</v>
      </c>
      <c r="C127" s="94" t="s">
        <v>513</v>
      </c>
      <c r="D127" s="12" t="s">
        <v>514</v>
      </c>
      <c r="E127" s="85"/>
      <c r="F127" s="84" t="s">
        <v>215</v>
      </c>
      <c r="G127" s="86">
        <f t="shared" ref="G127:G129" si="49">I127*(1-J127)</f>
        <v>2.06</v>
      </c>
      <c r="H127" s="105">
        <f t="shared" ref="H127:H129" si="50">E127*G127</f>
        <v>0</v>
      </c>
      <c r="I127" s="86">
        <v>2.06</v>
      </c>
      <c r="J127" s="87">
        <f t="shared" ref="J127:J129" si="51">H$16/100</f>
        <v>0</v>
      </c>
      <c r="K127" s="88">
        <v>0.1</v>
      </c>
      <c r="L127" s="89">
        <f t="shared" ref="L127:L129" si="52">E127*K127</f>
        <v>0</v>
      </c>
    </row>
    <row r="128" spans="1:12" s="71" customFormat="1" ht="12.75" customHeight="1" x14ac:dyDescent="0.2">
      <c r="A128" s="93"/>
      <c r="B128" s="98" t="s">
        <v>107</v>
      </c>
      <c r="C128" s="94" t="s">
        <v>515</v>
      </c>
      <c r="D128" s="12" t="s">
        <v>516</v>
      </c>
      <c r="E128" s="85"/>
      <c r="F128" s="84" t="s">
        <v>215</v>
      </c>
      <c r="G128" s="86">
        <f t="shared" si="49"/>
        <v>3.04</v>
      </c>
      <c r="H128" s="105">
        <f t="shared" si="50"/>
        <v>0</v>
      </c>
      <c r="I128" s="86">
        <v>3.04</v>
      </c>
      <c r="J128" s="87">
        <f t="shared" si="51"/>
        <v>0</v>
      </c>
      <c r="K128" s="88">
        <v>0.19</v>
      </c>
      <c r="L128" s="89">
        <f t="shared" si="52"/>
        <v>0</v>
      </c>
    </row>
    <row r="129" spans="1:78" s="71" customFormat="1" ht="12.75" customHeight="1" x14ac:dyDescent="0.2">
      <c r="A129" s="93"/>
      <c r="B129" s="98" t="s">
        <v>107</v>
      </c>
      <c r="C129" s="94" t="s">
        <v>517</v>
      </c>
      <c r="D129" s="12" t="s">
        <v>518</v>
      </c>
      <c r="E129" s="85"/>
      <c r="F129" s="84" t="s">
        <v>215</v>
      </c>
      <c r="G129" s="86">
        <f t="shared" si="49"/>
        <v>3.94</v>
      </c>
      <c r="H129" s="105">
        <f t="shared" si="50"/>
        <v>0</v>
      </c>
      <c r="I129" s="86">
        <v>3.94</v>
      </c>
      <c r="J129" s="87">
        <f t="shared" si="51"/>
        <v>0</v>
      </c>
      <c r="K129" s="88">
        <v>0.25</v>
      </c>
      <c r="L129" s="89">
        <f t="shared" si="52"/>
        <v>0</v>
      </c>
    </row>
    <row r="130" spans="1:78" ht="12.75" customHeight="1" x14ac:dyDescent="0.25">
      <c r="H130" s="107"/>
      <c r="I130" s="109"/>
    </row>
    <row r="131" spans="1:78" ht="12.75" customHeight="1" x14ac:dyDescent="0.25">
      <c r="D131" s="18" t="s">
        <v>80</v>
      </c>
      <c r="H131" s="107"/>
      <c r="I131" s="109"/>
    </row>
    <row r="132" spans="1:78" s="71" customFormat="1" ht="12.75" customHeight="1" x14ac:dyDescent="0.2">
      <c r="A132" s="2"/>
      <c r="B132" s="98" t="s">
        <v>107</v>
      </c>
      <c r="C132" s="83" t="s">
        <v>689</v>
      </c>
      <c r="D132" s="84" t="s">
        <v>690</v>
      </c>
      <c r="E132" s="85"/>
      <c r="F132" s="84" t="s">
        <v>215</v>
      </c>
      <c r="G132" s="86">
        <f t="shared" ref="G132:G135" si="53">I132*(1-J132)</f>
        <v>3.44</v>
      </c>
      <c r="H132" s="105">
        <f t="shared" ref="H132:H135" si="54">E132*G132</f>
        <v>0</v>
      </c>
      <c r="I132" s="86">
        <v>3.44</v>
      </c>
      <c r="J132" s="87">
        <f t="shared" ref="J132:J135" si="55">H$16/100</f>
        <v>0</v>
      </c>
      <c r="K132" s="88">
        <v>0.17</v>
      </c>
      <c r="L132" s="89">
        <f t="shared" ref="L132:L135" si="56">E132*K132</f>
        <v>0</v>
      </c>
    </row>
    <row r="133" spans="1:78" s="71" customFormat="1" ht="12.75" customHeight="1" x14ac:dyDescent="0.2">
      <c r="A133" s="2"/>
      <c r="B133" s="98" t="s">
        <v>107</v>
      </c>
      <c r="C133" s="83" t="s">
        <v>691</v>
      </c>
      <c r="D133" s="84" t="s">
        <v>692</v>
      </c>
      <c r="E133" s="85"/>
      <c r="F133" s="84" t="s">
        <v>215</v>
      </c>
      <c r="G133" s="86">
        <f t="shared" si="53"/>
        <v>5.68</v>
      </c>
      <c r="H133" s="105">
        <f t="shared" si="54"/>
        <v>0</v>
      </c>
      <c r="I133" s="86">
        <v>5.68</v>
      </c>
      <c r="J133" s="87">
        <f t="shared" si="55"/>
        <v>0</v>
      </c>
      <c r="K133" s="88">
        <v>0.25</v>
      </c>
      <c r="L133" s="89">
        <f t="shared" si="56"/>
        <v>0</v>
      </c>
    </row>
    <row r="134" spans="1:78" s="71" customFormat="1" ht="12.75" customHeight="1" x14ac:dyDescent="0.2">
      <c r="A134" s="2"/>
      <c r="B134" s="98" t="s">
        <v>107</v>
      </c>
      <c r="C134" s="83" t="s">
        <v>693</v>
      </c>
      <c r="D134" s="84" t="s">
        <v>694</v>
      </c>
      <c r="E134" s="85"/>
      <c r="F134" s="84" t="s">
        <v>215</v>
      </c>
      <c r="G134" s="86">
        <f t="shared" si="53"/>
        <v>7.84</v>
      </c>
      <c r="H134" s="105">
        <f t="shared" si="54"/>
        <v>0</v>
      </c>
      <c r="I134" s="86">
        <v>7.84</v>
      </c>
      <c r="J134" s="87">
        <f t="shared" si="55"/>
        <v>0</v>
      </c>
      <c r="K134" s="88">
        <v>0.47</v>
      </c>
      <c r="L134" s="89">
        <f t="shared" si="56"/>
        <v>0</v>
      </c>
    </row>
    <row r="135" spans="1:78" s="71" customFormat="1" ht="12.75" customHeight="1" x14ac:dyDescent="0.2">
      <c r="A135" s="2"/>
      <c r="B135" s="98" t="s">
        <v>107</v>
      </c>
      <c r="C135" s="83" t="s">
        <v>695</v>
      </c>
      <c r="D135" s="84" t="s">
        <v>696</v>
      </c>
      <c r="E135" s="85"/>
      <c r="F135" s="84" t="s">
        <v>215</v>
      </c>
      <c r="G135" s="86">
        <f t="shared" si="53"/>
        <v>14.16</v>
      </c>
      <c r="H135" s="105">
        <f t="shared" si="54"/>
        <v>0</v>
      </c>
      <c r="I135" s="86">
        <v>14.16</v>
      </c>
      <c r="J135" s="87">
        <f t="shared" si="55"/>
        <v>0</v>
      </c>
      <c r="K135" s="88">
        <v>0.97</v>
      </c>
      <c r="L135" s="89">
        <f t="shared" si="56"/>
        <v>0</v>
      </c>
    </row>
    <row r="136" spans="1:78" ht="12.75" customHeight="1" x14ac:dyDescent="0.25">
      <c r="H136" s="107"/>
      <c r="I136" s="109"/>
    </row>
    <row r="137" spans="1:78" ht="12.75" customHeight="1" x14ac:dyDescent="0.25">
      <c r="D137" s="18" t="s">
        <v>84</v>
      </c>
      <c r="H137" s="107"/>
      <c r="I137" s="109"/>
    </row>
    <row r="138" spans="1:78" s="71" customFormat="1" ht="12.75" customHeight="1" x14ac:dyDescent="0.25">
      <c r="A138" s="93"/>
      <c r="B138" s="82" t="s">
        <v>107</v>
      </c>
      <c r="C138" s="83" t="s">
        <v>555</v>
      </c>
      <c r="D138" s="12" t="s">
        <v>556</v>
      </c>
      <c r="E138" s="85"/>
      <c r="F138" s="84" t="s">
        <v>215</v>
      </c>
      <c r="G138" s="86">
        <f>I138*(1-J138)</f>
        <v>10.76</v>
      </c>
      <c r="H138" s="105">
        <f>E138*G138</f>
        <v>0</v>
      </c>
      <c r="I138" s="86">
        <v>10.76</v>
      </c>
      <c r="J138" s="87">
        <f t="shared" ref="J138" si="57">G$16/100</f>
        <v>0</v>
      </c>
      <c r="K138" s="88">
        <v>1</v>
      </c>
      <c r="L138" s="89">
        <f>E138*K138</f>
        <v>0</v>
      </c>
    </row>
    <row r="139" spans="1:78" ht="12.75" customHeight="1" x14ac:dyDescent="0.25">
      <c r="D139" s="72"/>
      <c r="H139" s="107"/>
      <c r="I139" s="109"/>
    </row>
    <row r="140" spans="1:78" ht="12.75" customHeight="1" x14ac:dyDescent="0.25">
      <c r="D140" s="18" t="s">
        <v>85</v>
      </c>
      <c r="H140" s="107"/>
      <c r="I140" s="109"/>
    </row>
    <row r="141" spans="1:78" s="71" customFormat="1" ht="12.75" customHeight="1" x14ac:dyDescent="0.2">
      <c r="A141" s="103"/>
      <c r="B141" s="104" t="s">
        <v>107</v>
      </c>
      <c r="C141" s="83" t="s">
        <v>557</v>
      </c>
      <c r="D141" s="12" t="s">
        <v>558</v>
      </c>
      <c r="E141" s="85"/>
      <c r="F141" s="84" t="s">
        <v>109</v>
      </c>
      <c r="G141" s="86">
        <f>I141*(1-J141)</f>
        <v>4.2</v>
      </c>
      <c r="H141" s="105">
        <f>E141*G141</f>
        <v>0</v>
      </c>
      <c r="I141" s="86">
        <v>4.2</v>
      </c>
      <c r="J141" s="87">
        <f t="shared" ref="J141" si="58">G$16/100</f>
        <v>0</v>
      </c>
      <c r="K141" s="88">
        <v>0.05</v>
      </c>
      <c r="L141" s="89">
        <f>E141*K141</f>
        <v>0</v>
      </c>
    </row>
    <row r="142" spans="1:78" ht="12.75" customHeight="1" thickBot="1" x14ac:dyDescent="0.3">
      <c r="D142" s="72"/>
    </row>
    <row r="143" spans="1:78" s="53" customFormat="1" ht="15.95" customHeight="1" thickBot="1" x14ac:dyDescent="0.3">
      <c r="A143" s="46"/>
      <c r="B143" s="47"/>
      <c r="C143" s="48"/>
      <c r="D143" s="49" t="s">
        <v>52</v>
      </c>
      <c r="E143" s="50"/>
      <c r="F143" s="50"/>
      <c r="G143" s="51"/>
      <c r="H143" s="61">
        <f>SUM(H21:H142)</f>
        <v>0</v>
      </c>
      <c r="I143" s="59"/>
      <c r="J143" s="47"/>
      <c r="K143" s="52" t="s">
        <v>31</v>
      </c>
      <c r="L143" s="54">
        <f>SUM(L21:L142)</f>
        <v>0</v>
      </c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</row>
    <row r="145" spans="3:78" ht="12.75" customHeight="1" x14ac:dyDescent="0.25">
      <c r="C145" s="142" t="s">
        <v>44</v>
      </c>
      <c r="D145" s="142"/>
      <c r="E145" s="142"/>
      <c r="F145" s="142"/>
      <c r="G145" s="142"/>
      <c r="H145" s="142"/>
      <c r="I145" s="3"/>
      <c r="J145" s="45"/>
      <c r="K145" s="3"/>
      <c r="L145" s="3"/>
    </row>
    <row r="146" spans="3:78" ht="12.75" customHeight="1" thickBot="1" x14ac:dyDescent="0.3"/>
    <row r="147" spans="3:78" ht="12.75" customHeight="1" x14ac:dyDescent="0.25">
      <c r="C147" s="147" t="s">
        <v>45</v>
      </c>
      <c r="D147" s="148"/>
    </row>
    <row r="148" spans="3:78" ht="12.75" customHeight="1" x14ac:dyDescent="0.25">
      <c r="C148" s="40" t="s">
        <v>20</v>
      </c>
      <c r="D148" s="41" t="s">
        <v>46</v>
      </c>
    </row>
    <row r="149" spans="3:78" s="2" customFormat="1" ht="12.75" customHeight="1" x14ac:dyDescent="0.25">
      <c r="C149" s="42" t="s">
        <v>21</v>
      </c>
      <c r="D149" s="41" t="s">
        <v>47</v>
      </c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  <c r="BY149" s="71"/>
      <c r="BZ149" s="71"/>
    </row>
    <row r="150" spans="3:78" s="2" customFormat="1" ht="12.75" customHeight="1" x14ac:dyDescent="0.25">
      <c r="C150" s="42" t="s">
        <v>99</v>
      </c>
      <c r="D150" s="41" t="s">
        <v>100</v>
      </c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  <c r="BY150" s="71"/>
      <c r="BZ150" s="71"/>
    </row>
    <row r="151" spans="3:78" s="2" customFormat="1" ht="12.75" customHeight="1" x14ac:dyDescent="0.25">
      <c r="C151" s="42" t="s">
        <v>22</v>
      </c>
      <c r="D151" s="41" t="s">
        <v>48</v>
      </c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1"/>
    </row>
    <row r="152" spans="3:78" s="2" customFormat="1" ht="12.75" customHeight="1" x14ac:dyDescent="0.25">
      <c r="C152" s="42" t="s">
        <v>23</v>
      </c>
      <c r="D152" s="41" t="s">
        <v>24</v>
      </c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1"/>
    </row>
    <row r="153" spans="3:78" s="2" customFormat="1" ht="12.75" customHeight="1" x14ac:dyDescent="0.25">
      <c r="C153" s="42" t="s">
        <v>25</v>
      </c>
      <c r="D153" s="41" t="s">
        <v>26</v>
      </c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  <c r="BY153" s="71"/>
      <c r="BZ153" s="71"/>
    </row>
    <row r="154" spans="3:78" s="2" customFormat="1" ht="12.75" customHeight="1" x14ac:dyDescent="0.25">
      <c r="C154" s="42" t="s">
        <v>27</v>
      </c>
      <c r="D154" s="41" t="s">
        <v>28</v>
      </c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  <c r="BY154" s="71"/>
      <c r="BZ154" s="71"/>
    </row>
    <row r="155" spans="3:78" s="2" customFormat="1" ht="12.75" customHeight="1" x14ac:dyDescent="0.25">
      <c r="C155" s="42" t="s">
        <v>29</v>
      </c>
      <c r="D155" s="41" t="s">
        <v>101</v>
      </c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  <c r="BY155" s="71"/>
      <c r="BZ155" s="71"/>
    </row>
    <row r="156" spans="3:78" s="2" customFormat="1" ht="12.75" customHeight="1" thickBot="1" x14ac:dyDescent="0.3">
      <c r="C156" s="43" t="s">
        <v>30</v>
      </c>
      <c r="D156" s="44" t="s">
        <v>49</v>
      </c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  <c r="BY156" s="71"/>
      <c r="BZ156" s="71"/>
    </row>
    <row r="158" spans="3:78" ht="12.75" customHeight="1" x14ac:dyDescent="0.25">
      <c r="C158" s="3" t="s">
        <v>40</v>
      </c>
    </row>
    <row r="159" spans="3:78" ht="12.75" customHeight="1" x14ac:dyDescent="0.25">
      <c r="C159" s="62" t="s">
        <v>57</v>
      </c>
    </row>
    <row r="160" spans="3:78" ht="12.75" customHeight="1" x14ac:dyDescent="0.25">
      <c r="C160" s="137" t="s">
        <v>58</v>
      </c>
      <c r="D160" s="137"/>
    </row>
    <row r="161" spans="3:78" s="2" customFormat="1" ht="12.75" customHeight="1" x14ac:dyDescent="0.25">
      <c r="C161" s="64" t="s">
        <v>51</v>
      </c>
      <c r="D161" s="63"/>
      <c r="E161" s="63"/>
      <c r="F161" s="63"/>
      <c r="G161" s="63"/>
      <c r="H161" s="63"/>
      <c r="I161" s="63"/>
      <c r="J161" s="63"/>
      <c r="K161" s="63"/>
      <c r="L161" s="63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  <c r="BY161" s="71"/>
      <c r="BZ161" s="71"/>
    </row>
    <row r="163" spans="3:78" ht="12.75" customHeight="1" x14ac:dyDescent="0.25">
      <c r="C163" s="3" t="s">
        <v>50</v>
      </c>
      <c r="D163" s="3"/>
      <c r="E163" s="3"/>
      <c r="F163" s="3"/>
      <c r="G163" s="3"/>
      <c r="H163" s="3"/>
    </row>
  </sheetData>
  <mergeCells count="11">
    <mergeCell ref="E16:F16"/>
    <mergeCell ref="C145:H145"/>
    <mergeCell ref="C147:D147"/>
    <mergeCell ref="C160:D160"/>
    <mergeCell ref="G1:H3"/>
    <mergeCell ref="C13:D14"/>
    <mergeCell ref="E13:J13"/>
    <mergeCell ref="E14:F14"/>
    <mergeCell ref="E15:F15"/>
    <mergeCell ref="E17:F17"/>
    <mergeCell ref="E18:F18"/>
  </mergeCells>
  <conditionalFormatting sqref="A23:A34">
    <cfRule type="containsText" dxfId="23" priority="5" operator="containsText" text="Z">
      <formula>NOT(ISERROR(SEARCH("Z",A23)))</formula>
    </cfRule>
    <cfRule type="containsText" dxfId="22" priority="6" operator="containsText" text="S">
      <formula>NOT(ISERROR(SEARCH("S",A23)))</formula>
    </cfRule>
  </conditionalFormatting>
  <conditionalFormatting sqref="A37:A48">
    <cfRule type="containsText" dxfId="21" priority="1" operator="containsText" text="Z">
      <formula>NOT(ISERROR(SEARCH("Z",A37)))</formula>
    </cfRule>
    <cfRule type="containsText" dxfId="20" priority="2" operator="containsText" text="S">
      <formula>NOT(ISERROR(SEARCH("S",A37)))</formula>
    </cfRule>
  </conditionalFormatting>
  <conditionalFormatting sqref="A51:A55">
    <cfRule type="containsText" dxfId="19" priority="29" operator="containsText" text="Z">
      <formula>NOT(ISERROR(SEARCH("Z",A51)))</formula>
    </cfRule>
    <cfRule type="containsText" dxfId="18" priority="30" operator="containsText" text="S">
      <formula>NOT(ISERROR(SEARCH("S",A51)))</formula>
    </cfRule>
  </conditionalFormatting>
  <conditionalFormatting sqref="A58">
    <cfRule type="containsText" dxfId="17" priority="27" operator="containsText" text="Z">
      <formula>NOT(ISERROR(SEARCH("Z",A58)))</formula>
    </cfRule>
    <cfRule type="containsText" dxfId="16" priority="28" operator="containsText" text="S">
      <formula>NOT(ISERROR(SEARCH("S",A58)))</formula>
    </cfRule>
  </conditionalFormatting>
  <conditionalFormatting sqref="A63:A65">
    <cfRule type="containsText" dxfId="15" priority="25" operator="containsText" text="Z">
      <formula>NOT(ISERROR(SEARCH("Z",A63)))</formula>
    </cfRule>
    <cfRule type="containsText" dxfId="14" priority="26" operator="containsText" text="S">
      <formula>NOT(ISERROR(SEARCH("S",A63)))</formula>
    </cfRule>
  </conditionalFormatting>
  <conditionalFormatting sqref="A72:A81">
    <cfRule type="containsText" dxfId="13" priority="23" operator="containsText" text="Z">
      <formula>NOT(ISERROR(SEARCH("Z",A72)))</formula>
    </cfRule>
    <cfRule type="containsText" dxfId="12" priority="24" operator="containsText" text="S">
      <formula>NOT(ISERROR(SEARCH("S",A72)))</formula>
    </cfRule>
  </conditionalFormatting>
  <conditionalFormatting sqref="A84:A87">
    <cfRule type="containsText" dxfId="11" priority="21" operator="containsText" text="Z">
      <formula>NOT(ISERROR(SEARCH("Z",A84)))</formula>
    </cfRule>
    <cfRule type="containsText" dxfId="10" priority="22" operator="containsText" text="S">
      <formula>NOT(ISERROR(SEARCH("S",A84)))</formula>
    </cfRule>
  </conditionalFormatting>
  <conditionalFormatting sqref="A90:A97">
    <cfRule type="containsText" dxfId="9" priority="19" operator="containsText" text="Z">
      <formula>NOT(ISERROR(SEARCH("Z",A90)))</formula>
    </cfRule>
    <cfRule type="containsText" dxfId="8" priority="20" operator="containsText" text="S">
      <formula>NOT(ISERROR(SEARCH("S",A90)))</formula>
    </cfRule>
  </conditionalFormatting>
  <conditionalFormatting sqref="A100:A103">
    <cfRule type="containsText" dxfId="7" priority="17" operator="containsText" text="Z">
      <formula>NOT(ISERROR(SEARCH("Z",A100)))</formula>
    </cfRule>
    <cfRule type="containsText" dxfId="6" priority="18" operator="containsText" text="S">
      <formula>NOT(ISERROR(SEARCH("S",A100)))</formula>
    </cfRule>
  </conditionalFormatting>
  <conditionalFormatting sqref="A106:A115">
    <cfRule type="containsText" dxfId="5" priority="15" operator="containsText" text="Z">
      <formula>NOT(ISERROR(SEARCH("Z",A106)))</formula>
    </cfRule>
    <cfRule type="containsText" dxfId="4" priority="16" operator="containsText" text="S">
      <formula>NOT(ISERROR(SEARCH("S",A106)))</formula>
    </cfRule>
  </conditionalFormatting>
  <conditionalFormatting sqref="A118:A123">
    <cfRule type="containsText" dxfId="3" priority="11" operator="containsText" text="Z">
      <formula>NOT(ISERROR(SEARCH("Z",A118)))</formula>
    </cfRule>
    <cfRule type="containsText" dxfId="2" priority="12" operator="containsText" text="S">
      <formula>NOT(ISERROR(SEARCH("S",A118)))</formula>
    </cfRule>
  </conditionalFormatting>
  <conditionalFormatting sqref="A132:A135">
    <cfRule type="containsText" dxfId="1" priority="9" operator="containsText" text="Z">
      <formula>NOT(ISERROR(SEARCH("Z",A132)))</formula>
    </cfRule>
    <cfRule type="containsText" dxfId="0" priority="10" operator="containsText" text="S">
      <formula>NOT(ISERROR(SEARCH("S",A132)))</formula>
    </cfRule>
  </conditionalFormatting>
  <hyperlinks>
    <hyperlink ref="G1:H3" r:id="rId1" display="https://www.arkys.cz/cs/" xr:uid="{61B92C51-B263-4AC5-BD90-852C18B4D1CF}"/>
    <hyperlink ref="B23" r:id="rId2" location="item2882" xr:uid="{50FFFF74-DF39-4EAF-968C-B29B1F12FF15}"/>
    <hyperlink ref="B25" r:id="rId3" location="item2884" xr:uid="{6CFD6F68-EE76-4BC1-B41B-FDD40C839D38}"/>
    <hyperlink ref="B26" r:id="rId4" location="item2884" xr:uid="{CF97BBAE-9E67-4203-91C1-93E35099187C}"/>
    <hyperlink ref="B27" r:id="rId5" location="item2884" xr:uid="{D3A164FE-3C56-4550-97FC-F7DF17AA8776}"/>
    <hyperlink ref="B31" r:id="rId6" location="item2885" xr:uid="{C2F026E1-3E53-4BED-AF00-AE39278FD423}"/>
    <hyperlink ref="B32" r:id="rId7" location="item2885" xr:uid="{62265A52-8DB6-4850-BA88-668B75177FB8}"/>
    <hyperlink ref="B37" r:id="rId8" location="item2888" xr:uid="{51B9BA1F-70C5-4109-8803-70A0A610ED80}"/>
    <hyperlink ref="B39" r:id="rId9" location="item2889" xr:uid="{2363E179-17CB-4E2D-9480-25280E60EC95}"/>
    <hyperlink ref="B40" r:id="rId10" location="item2889" xr:uid="{9D454DF3-5FB7-48CE-A4AB-ED03AC6B09CA}"/>
    <hyperlink ref="B41" r:id="rId11" location="item2889" xr:uid="{ADB7995B-E43F-4E23-AA37-FAD44004D0DC}"/>
    <hyperlink ref="B45" r:id="rId12" location="item2892" xr:uid="{02603859-9588-44C3-ABB9-A7BB4E60BBC9}"/>
    <hyperlink ref="B46" r:id="rId13" location="item2892" xr:uid="{FB5120D1-4B19-43E3-BFB7-D15203A26F80}"/>
    <hyperlink ref="B51" r:id="rId14" location="item2854" xr:uid="{349CFECD-0E03-40C9-A4F3-6CB74934D9E6}"/>
    <hyperlink ref="B52:B55" r:id="rId15" location="item2854" display="www" xr:uid="{74CFA693-E026-4D8F-96BE-08CC705FB631}"/>
    <hyperlink ref="B58" r:id="rId16" location="item2855" xr:uid="{6E4496F4-C9D5-4EF8-BE8F-2D210AD7A04A}"/>
    <hyperlink ref="B63" r:id="rId17" location="item2833" xr:uid="{B2CB46D2-3C01-4E3E-8B7D-A1E97673DE27}"/>
    <hyperlink ref="B64" r:id="rId18" location="item2833" xr:uid="{36D5F3E9-949F-4C1D-9E22-DE77A8F051FB}"/>
    <hyperlink ref="B65" r:id="rId19" location="item2833" xr:uid="{E9CB0113-AB54-4FF2-AED8-03B6725C622E}"/>
    <hyperlink ref="B61" r:id="rId20" location="item2837" xr:uid="{29AC7B7C-4203-4F6B-9C33-A577A3B98E00}"/>
    <hyperlink ref="B62" r:id="rId21" location="item2840" xr:uid="{7A2D50BD-5E90-49BB-BF24-137F73CD1C8A}"/>
    <hyperlink ref="B66" r:id="rId22" location="item2839" xr:uid="{CFA567A9-1939-4B06-882E-63E5EEEAE51D}"/>
    <hyperlink ref="B67" r:id="rId23" location="item2839" xr:uid="{BF2A4BB1-1FA2-46AF-ACED-B22664D0523A}"/>
    <hyperlink ref="B68:B69" r:id="rId24" location="item2838" display="www" xr:uid="{ACB722BE-EDDE-4E2B-822F-52F2A8DFE46B}"/>
    <hyperlink ref="B72" r:id="rId25" location="item2861" xr:uid="{9B4856DF-85B8-43A5-BBFC-D78CC3A4DC52}"/>
    <hyperlink ref="B74" r:id="rId26" location="item2861" xr:uid="{175D2F6A-2255-4AFB-B3F2-2537709347AE}"/>
    <hyperlink ref="B75" r:id="rId27" location="item2861" xr:uid="{79414003-996F-42DB-9818-7D206B4D4054}"/>
    <hyperlink ref="B76" r:id="rId28" location="item2861" xr:uid="{FE9F75D7-8709-4D38-A935-1FCAD2DE231E}"/>
    <hyperlink ref="B77" r:id="rId29" location="item2861" xr:uid="{8E009459-5FB0-46B8-B97A-54590BC656DA}"/>
    <hyperlink ref="B79" r:id="rId30" location="item2861" xr:uid="{B8228CFF-8D68-468B-A53D-84195C3E1687}"/>
    <hyperlink ref="B80" r:id="rId31" location="item2861" xr:uid="{F618FE39-A79C-4484-867C-08C9AF779685}"/>
    <hyperlink ref="B81" r:id="rId32" location="item2861" xr:uid="{69A723B4-9186-44D3-B2A2-03626DBDC56A}"/>
    <hyperlink ref="B84" r:id="rId33" location="item2856" xr:uid="{01423050-A180-4FE5-B203-922F0AAFDFC6}"/>
    <hyperlink ref="B85:B87" r:id="rId34" location="item2856" display="www" xr:uid="{7714365F-022E-4DC3-88D8-267A5E63BD06}"/>
    <hyperlink ref="B90" r:id="rId35" location="item2862" xr:uid="{30247ACC-BDF4-4541-BFDB-0DD1DD91F1AA}"/>
    <hyperlink ref="B91:B93" r:id="rId36" location="item2862" display="www" xr:uid="{CB7A3AE7-0D88-4A83-9F51-CA51380704D1}"/>
    <hyperlink ref="B95" r:id="rId37" location="item2862" xr:uid="{C121B5E9-4B6B-499C-ACB4-0A5513E42BD4}"/>
    <hyperlink ref="B96:B97" r:id="rId38" location="item2862" display="www" xr:uid="{B941C4E3-F576-43E2-8C3F-4330B2CD2839}"/>
    <hyperlink ref="B103" r:id="rId39" location="item2857" xr:uid="{C4A71427-4590-450C-A76E-FB096CE580C2}"/>
    <hyperlink ref="B100:B102" r:id="rId40" location="item2857" display="www" xr:uid="{1FC133C0-97CC-4A3E-AD21-51EE4DD9CDD0}"/>
    <hyperlink ref="B106:B108" r:id="rId41" location="item2865" display="www" xr:uid="{DEAE79D5-8188-4458-9AB6-65CC70976C39}"/>
    <hyperlink ref="B109:B115" r:id="rId42" location="item2865" display="www" xr:uid="{9CCCA3DF-5E01-49BA-BEFA-5855B73BBDFA}"/>
    <hyperlink ref="B118" r:id="rId43" location="item2860" xr:uid="{B3A37658-76CB-42DD-ACB3-112DD78FAF9F}"/>
    <hyperlink ref="B119:B121" r:id="rId44" location="item2860" display="www" xr:uid="{8DBD0531-9041-4EA0-AD19-72E5460B4EE0}"/>
    <hyperlink ref="B124" r:id="rId45" location="item2912" xr:uid="{BB38C5CA-5B02-4688-A9F5-33207EF9AF97}"/>
    <hyperlink ref="B132" r:id="rId46" location="item2845" xr:uid="{360A8F4E-C1DF-4990-A7EE-AC5BEB7EF50E}"/>
    <hyperlink ref="B133:B135" r:id="rId47" location="item2845" display="www" xr:uid="{8E4CAFC6-6DE9-4B84-8F01-A6A25009C494}"/>
    <hyperlink ref="B141" r:id="rId48" location="item2853" xr:uid="{E14EF710-DB5D-4774-8520-DE95EDD195D1}"/>
    <hyperlink ref="B138" r:id="rId49" location="item2848" xr:uid="{4D7EFD26-311B-44A5-9549-0464FEE1D232}"/>
    <hyperlink ref="C160" r:id="rId50" display="Podmienky dopravy systému MERKUR 2 ZADARMO nájdete na: www.arkys.cz/cs/doprava" xr:uid="{BFD3DF5C-03A0-41D5-BE35-F39C34197B1C}"/>
    <hyperlink ref="B127" r:id="rId51" location="item2911" xr:uid="{3D201E5C-FE9D-44DB-9FAC-D338871574A4}"/>
    <hyperlink ref="B128:B129" r:id="rId52" location="item2911" display="www" xr:uid="{9C2A12AC-3671-451A-8557-42983BC5E591}"/>
    <hyperlink ref="B28" r:id="rId53" location="item2884" xr:uid="{2625B12B-591E-423D-9F77-2990D673175B}"/>
    <hyperlink ref="B29" r:id="rId54" location="item2884" xr:uid="{844A94ED-EA20-4DEA-B949-8D393D25AE5D}"/>
    <hyperlink ref="B33" r:id="rId55" location="item2885" xr:uid="{5AA4ACA1-3F6A-465C-9909-F44A44DB7D4A}"/>
    <hyperlink ref="B34" r:id="rId56" location="item2885" xr:uid="{A66FF89F-6745-435F-AFA3-CA1265187CF1}"/>
    <hyperlink ref="B42" r:id="rId57" location="item2889" xr:uid="{685DA5D1-6AB7-498C-92F3-8EFAD6B39347}"/>
    <hyperlink ref="B43" r:id="rId58" location="item2889" xr:uid="{6D45DB55-1E35-43CF-BF1A-C14211E72206}"/>
    <hyperlink ref="B47" r:id="rId59" location="item2892" xr:uid="{A61C57F5-7A47-46CA-B0AE-4A84E69FD095}"/>
    <hyperlink ref="B48" r:id="rId60" location="item2892" xr:uid="{16D5012D-D992-46E7-AE0F-B387368F6A9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1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E3440-7E17-4A08-BA5B-BA86FA22663F}">
  <sheetPr>
    <tabColor rgb="FFFFC000"/>
  </sheetPr>
  <dimension ref="A1:CA30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9" width="9.140625" style="71"/>
    <col min="80" max="16384" width="9.140625" style="1"/>
  </cols>
  <sheetData>
    <row r="1" spans="1:79" ht="12.95" customHeight="1" x14ac:dyDescent="0.25">
      <c r="G1" s="149" t="e" vm="1">
        <v>#VALUE!</v>
      </c>
      <c r="H1" s="149"/>
    </row>
    <row r="2" spans="1:79" ht="20.100000000000001" customHeight="1" x14ac:dyDescent="0.25">
      <c r="B2" s="4"/>
      <c r="D2" s="65" t="s">
        <v>59</v>
      </c>
      <c r="E2" s="15"/>
      <c r="G2" s="149"/>
      <c r="H2" s="149"/>
      <c r="I2" s="3"/>
      <c r="J2" s="3"/>
    </row>
    <row r="3" spans="1:79" ht="20.100000000000001" customHeight="1" x14ac:dyDescent="0.25">
      <c r="B3" s="4"/>
      <c r="D3" s="66" t="s">
        <v>1339</v>
      </c>
      <c r="E3" s="14"/>
      <c r="F3" s="5"/>
      <c r="G3" s="149"/>
      <c r="H3" s="149"/>
      <c r="I3" s="3"/>
      <c r="J3" s="3"/>
      <c r="K3" s="6"/>
      <c r="L3" s="6"/>
    </row>
    <row r="4" spans="1:79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9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9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9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</row>
    <row r="8" spans="1:79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</row>
    <row r="9" spans="1:79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</row>
    <row r="10" spans="1:79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</row>
    <row r="11" spans="1:79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</row>
    <row r="12" spans="1:79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</row>
    <row r="13" spans="1:79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</row>
    <row r="14" spans="1:79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</row>
    <row r="15" spans="1:79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</row>
    <row r="16" spans="1:79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</row>
    <row r="17" spans="1:79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</row>
    <row r="18" spans="1:79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9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</row>
    <row r="21" spans="1:79" s="2" customFormat="1" ht="12.75" customHeight="1" x14ac:dyDescent="0.25">
      <c r="C21" s="4"/>
      <c r="D21" s="12"/>
      <c r="E21" s="10"/>
      <c r="F21" s="12"/>
      <c r="G21" s="7"/>
      <c r="H21" s="113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</row>
    <row r="22" spans="1:79" ht="12.75" customHeight="1" x14ac:dyDescent="0.25">
      <c r="D22" s="18" t="s">
        <v>60</v>
      </c>
      <c r="H22" s="107"/>
    </row>
    <row r="23" spans="1:79" s="71" customFormat="1" ht="12.75" customHeight="1" x14ac:dyDescent="0.2">
      <c r="A23" s="93"/>
      <c r="B23" s="98" t="s">
        <v>107</v>
      </c>
      <c r="C23" s="83" t="s">
        <v>697</v>
      </c>
      <c r="D23" s="12" t="s">
        <v>698</v>
      </c>
      <c r="E23" s="85"/>
      <c r="F23" s="84" t="s">
        <v>109</v>
      </c>
      <c r="G23" s="86">
        <f t="shared" ref="G23:G41" si="0">I23*(1-J23)</f>
        <v>6.48</v>
      </c>
      <c r="H23" s="105">
        <f t="shared" ref="H23:H41" si="1">E23*G23</f>
        <v>0</v>
      </c>
      <c r="I23" s="86">
        <v>6.48</v>
      </c>
      <c r="J23" s="87">
        <f>H$16/100</f>
        <v>0</v>
      </c>
      <c r="K23" s="88">
        <v>0.77</v>
      </c>
      <c r="L23" s="89">
        <f t="shared" ref="L23:L41" si="2">E23*K23</f>
        <v>0</v>
      </c>
    </row>
    <row r="24" spans="1:79" s="71" customFormat="1" ht="6.95" customHeight="1" x14ac:dyDescent="0.2">
      <c r="A24" s="93"/>
      <c r="B24" s="98"/>
      <c r="C24" s="90"/>
      <c r="D24" s="12"/>
      <c r="E24" s="91"/>
      <c r="F24" s="84"/>
      <c r="G24" s="86"/>
      <c r="H24" s="106"/>
      <c r="I24" s="86"/>
      <c r="J24" s="92"/>
      <c r="K24" s="88"/>
      <c r="L24" s="89"/>
    </row>
    <row r="25" spans="1:79" s="71" customFormat="1" ht="12.75" customHeight="1" x14ac:dyDescent="0.2">
      <c r="A25" s="93"/>
      <c r="B25" s="98" t="s">
        <v>107</v>
      </c>
      <c r="C25" s="83" t="s">
        <v>699</v>
      </c>
      <c r="D25" s="12" t="s">
        <v>700</v>
      </c>
      <c r="E25" s="85"/>
      <c r="F25" s="84" t="s">
        <v>109</v>
      </c>
      <c r="G25" s="86">
        <f t="shared" si="0"/>
        <v>8.9600000000000009</v>
      </c>
      <c r="H25" s="105">
        <f t="shared" si="1"/>
        <v>0</v>
      </c>
      <c r="I25" s="86">
        <v>8.9600000000000009</v>
      </c>
      <c r="J25" s="87">
        <f t="shared" ref="J25:J41" si="3">H$16/100</f>
        <v>0</v>
      </c>
      <c r="K25" s="88">
        <v>1.25</v>
      </c>
      <c r="L25" s="89">
        <f t="shared" si="2"/>
        <v>0</v>
      </c>
    </row>
    <row r="26" spans="1:79" s="71" customFormat="1" ht="12.75" customHeight="1" x14ac:dyDescent="0.2">
      <c r="A26" s="93"/>
      <c r="B26" s="98" t="s">
        <v>107</v>
      </c>
      <c r="C26" s="83" t="s">
        <v>701</v>
      </c>
      <c r="D26" s="12" t="s">
        <v>702</v>
      </c>
      <c r="E26" s="85"/>
      <c r="F26" s="84" t="s">
        <v>109</v>
      </c>
      <c r="G26" s="86">
        <f t="shared" si="0"/>
        <v>10.56</v>
      </c>
      <c r="H26" s="105">
        <f t="shared" si="1"/>
        <v>0</v>
      </c>
      <c r="I26" s="86">
        <v>10.56</v>
      </c>
      <c r="J26" s="87">
        <f t="shared" si="3"/>
        <v>0</v>
      </c>
      <c r="K26" s="88">
        <v>1.35</v>
      </c>
      <c r="L26" s="89">
        <f t="shared" si="2"/>
        <v>0</v>
      </c>
    </row>
    <row r="27" spans="1:79" s="71" customFormat="1" ht="12.75" customHeight="1" x14ac:dyDescent="0.2">
      <c r="A27" s="93"/>
      <c r="B27" s="98" t="s">
        <v>107</v>
      </c>
      <c r="C27" s="83" t="s">
        <v>703</v>
      </c>
      <c r="D27" s="12" t="s">
        <v>704</v>
      </c>
      <c r="E27" s="85"/>
      <c r="F27" s="84" t="s">
        <v>109</v>
      </c>
      <c r="G27" s="86">
        <f t="shared" si="0"/>
        <v>12.84</v>
      </c>
      <c r="H27" s="105">
        <f t="shared" si="1"/>
        <v>0</v>
      </c>
      <c r="I27" s="86">
        <v>12.84</v>
      </c>
      <c r="J27" s="87">
        <f t="shared" si="3"/>
        <v>0</v>
      </c>
      <c r="K27" s="88">
        <v>1.99</v>
      </c>
      <c r="L27" s="89">
        <f t="shared" si="2"/>
        <v>0</v>
      </c>
    </row>
    <row r="28" spans="1:79" s="71" customFormat="1" ht="12.75" customHeight="1" x14ac:dyDescent="0.2">
      <c r="A28" s="93"/>
      <c r="B28" s="98" t="s">
        <v>107</v>
      </c>
      <c r="C28" s="83" t="s">
        <v>705</v>
      </c>
      <c r="D28" s="12" t="s">
        <v>706</v>
      </c>
      <c r="E28" s="85"/>
      <c r="F28" s="84" t="s">
        <v>109</v>
      </c>
      <c r="G28" s="86">
        <f t="shared" si="0"/>
        <v>17.2</v>
      </c>
      <c r="H28" s="105">
        <f t="shared" si="1"/>
        <v>0</v>
      </c>
      <c r="I28" s="86">
        <v>17.2</v>
      </c>
      <c r="J28" s="87">
        <f t="shared" si="3"/>
        <v>0</v>
      </c>
      <c r="K28" s="88">
        <v>2.56</v>
      </c>
      <c r="L28" s="89">
        <f t="shared" si="2"/>
        <v>0</v>
      </c>
    </row>
    <row r="29" spans="1:79" s="71" customFormat="1" ht="12.75" customHeight="1" x14ac:dyDescent="0.2">
      <c r="A29" s="93"/>
      <c r="B29" s="98" t="s">
        <v>107</v>
      </c>
      <c r="C29" s="83" t="s">
        <v>707</v>
      </c>
      <c r="D29" s="12" t="s">
        <v>1362</v>
      </c>
      <c r="E29" s="85"/>
      <c r="F29" s="84" t="s">
        <v>109</v>
      </c>
      <c r="G29" s="86">
        <f t="shared" si="0"/>
        <v>25.96</v>
      </c>
      <c r="H29" s="105">
        <f t="shared" si="1"/>
        <v>0</v>
      </c>
      <c r="I29" s="86">
        <v>25.96</v>
      </c>
      <c r="J29" s="87">
        <f t="shared" si="3"/>
        <v>0</v>
      </c>
      <c r="K29" s="88">
        <v>3.54</v>
      </c>
      <c r="L29" s="89">
        <f t="shared" si="2"/>
        <v>0</v>
      </c>
    </row>
    <row r="30" spans="1:79" s="71" customFormat="1" ht="12.75" customHeight="1" x14ac:dyDescent="0.2">
      <c r="A30" s="93"/>
      <c r="B30" s="98" t="s">
        <v>107</v>
      </c>
      <c r="C30" s="83" t="s">
        <v>1363</v>
      </c>
      <c r="D30" s="12" t="s">
        <v>708</v>
      </c>
      <c r="E30" s="85"/>
      <c r="F30" s="84" t="s">
        <v>109</v>
      </c>
      <c r="G30" s="86">
        <f t="shared" si="0"/>
        <v>32.46</v>
      </c>
      <c r="H30" s="105">
        <f t="shared" si="1"/>
        <v>0</v>
      </c>
      <c r="I30" s="86">
        <v>32.46</v>
      </c>
      <c r="J30" s="87">
        <f t="shared" si="3"/>
        <v>0</v>
      </c>
      <c r="K30" s="88">
        <v>4.22</v>
      </c>
      <c r="L30" s="89">
        <f t="shared" si="2"/>
        <v>0</v>
      </c>
    </row>
    <row r="31" spans="1:79" s="71" customFormat="1" ht="12.75" customHeight="1" x14ac:dyDescent="0.2">
      <c r="A31" s="93"/>
      <c r="B31" s="98" t="s">
        <v>107</v>
      </c>
      <c r="C31" s="83" t="s">
        <v>709</v>
      </c>
      <c r="D31" s="12" t="s">
        <v>1364</v>
      </c>
      <c r="E31" s="85"/>
      <c r="F31" s="84" t="s">
        <v>109</v>
      </c>
      <c r="G31" s="86">
        <f t="shared" si="0"/>
        <v>31.8</v>
      </c>
      <c r="H31" s="105">
        <f t="shared" si="1"/>
        <v>0</v>
      </c>
      <c r="I31" s="86">
        <v>31.8</v>
      </c>
      <c r="J31" s="87">
        <f t="shared" si="3"/>
        <v>0</v>
      </c>
      <c r="K31" s="88">
        <v>4.1900000000000004</v>
      </c>
      <c r="L31" s="89">
        <f t="shared" si="2"/>
        <v>0</v>
      </c>
    </row>
    <row r="32" spans="1:79" s="71" customFormat="1" ht="12.75" customHeight="1" x14ac:dyDescent="0.2">
      <c r="A32" s="93"/>
      <c r="B32" s="98" t="s">
        <v>107</v>
      </c>
      <c r="C32" s="83" t="s">
        <v>1365</v>
      </c>
      <c r="D32" s="12" t="s">
        <v>710</v>
      </c>
      <c r="E32" s="85"/>
      <c r="F32" s="84" t="s">
        <v>109</v>
      </c>
      <c r="G32" s="86">
        <f t="shared" si="0"/>
        <v>39.76</v>
      </c>
      <c r="H32" s="105">
        <f t="shared" si="1"/>
        <v>0</v>
      </c>
      <c r="I32" s="86">
        <v>39.76</v>
      </c>
      <c r="J32" s="87">
        <f t="shared" si="3"/>
        <v>0</v>
      </c>
      <c r="K32" s="88">
        <v>5.0199999999999996</v>
      </c>
      <c r="L32" s="89">
        <f t="shared" si="2"/>
        <v>0</v>
      </c>
    </row>
    <row r="33" spans="1:12" s="71" customFormat="1" ht="6.95" customHeight="1" x14ac:dyDescent="0.2">
      <c r="A33" s="93"/>
      <c r="B33" s="98"/>
      <c r="C33" s="90"/>
      <c r="D33" s="12"/>
      <c r="E33" s="91"/>
      <c r="F33" s="84"/>
      <c r="G33" s="86"/>
      <c r="H33" s="106"/>
      <c r="I33" s="86"/>
      <c r="J33" s="92"/>
      <c r="K33" s="88"/>
      <c r="L33" s="89"/>
    </row>
    <row r="34" spans="1:12" s="71" customFormat="1" ht="12.75" customHeight="1" x14ac:dyDescent="0.2">
      <c r="A34" s="93"/>
      <c r="B34" s="98" t="s">
        <v>107</v>
      </c>
      <c r="C34" s="83" t="s">
        <v>711</v>
      </c>
      <c r="D34" s="12" t="s">
        <v>712</v>
      </c>
      <c r="E34" s="85"/>
      <c r="F34" s="84" t="s">
        <v>109</v>
      </c>
      <c r="G34" s="86">
        <f t="shared" si="0"/>
        <v>13.44</v>
      </c>
      <c r="H34" s="105">
        <f t="shared" si="1"/>
        <v>0</v>
      </c>
      <c r="I34" s="86">
        <v>13.44</v>
      </c>
      <c r="J34" s="87">
        <f t="shared" si="3"/>
        <v>0</v>
      </c>
      <c r="K34" s="88">
        <v>1.93</v>
      </c>
      <c r="L34" s="89">
        <f t="shared" si="2"/>
        <v>0</v>
      </c>
    </row>
    <row r="35" spans="1:12" s="71" customFormat="1" ht="12.75" customHeight="1" x14ac:dyDescent="0.2">
      <c r="A35" s="93"/>
      <c r="B35" s="98" t="s">
        <v>107</v>
      </c>
      <c r="C35" s="83" t="s">
        <v>713</v>
      </c>
      <c r="D35" s="12" t="s">
        <v>714</v>
      </c>
      <c r="E35" s="85"/>
      <c r="F35" s="84" t="s">
        <v>109</v>
      </c>
      <c r="G35" s="86">
        <f t="shared" si="0"/>
        <v>15.08</v>
      </c>
      <c r="H35" s="105">
        <f t="shared" si="1"/>
        <v>0</v>
      </c>
      <c r="I35" s="86">
        <v>15.08</v>
      </c>
      <c r="J35" s="87">
        <f t="shared" si="3"/>
        <v>0</v>
      </c>
      <c r="K35" s="88">
        <v>2.25</v>
      </c>
      <c r="L35" s="89">
        <f t="shared" si="2"/>
        <v>0</v>
      </c>
    </row>
    <row r="36" spans="1:12" s="71" customFormat="1" ht="12.75" customHeight="1" x14ac:dyDescent="0.2">
      <c r="A36" s="93"/>
      <c r="B36" s="98" t="s">
        <v>107</v>
      </c>
      <c r="C36" s="83" t="s">
        <v>715</v>
      </c>
      <c r="D36" s="12" t="s">
        <v>716</v>
      </c>
      <c r="E36" s="85"/>
      <c r="F36" s="84" t="s">
        <v>109</v>
      </c>
      <c r="G36" s="86">
        <f t="shared" si="0"/>
        <v>18.559999999999999</v>
      </c>
      <c r="H36" s="105">
        <f t="shared" si="1"/>
        <v>0</v>
      </c>
      <c r="I36" s="86">
        <v>18.559999999999999</v>
      </c>
      <c r="J36" s="87">
        <f t="shared" si="3"/>
        <v>0</v>
      </c>
      <c r="K36" s="88">
        <v>2.5</v>
      </c>
      <c r="L36" s="89">
        <f t="shared" si="2"/>
        <v>0</v>
      </c>
    </row>
    <row r="37" spans="1:12" s="71" customFormat="1" ht="12.75" customHeight="1" x14ac:dyDescent="0.2">
      <c r="A37" s="93"/>
      <c r="B37" s="98" t="s">
        <v>107</v>
      </c>
      <c r="C37" s="83" t="s">
        <v>717</v>
      </c>
      <c r="D37" s="12" t="s">
        <v>718</v>
      </c>
      <c r="E37" s="85"/>
      <c r="F37" s="84" t="s">
        <v>109</v>
      </c>
      <c r="G37" s="86">
        <f t="shared" si="0"/>
        <v>25.96</v>
      </c>
      <c r="H37" s="105">
        <f t="shared" si="1"/>
        <v>0</v>
      </c>
      <c r="I37" s="86">
        <v>25.96</v>
      </c>
      <c r="J37" s="87">
        <f t="shared" si="3"/>
        <v>0</v>
      </c>
      <c r="K37" s="88">
        <v>3.48</v>
      </c>
      <c r="L37" s="89">
        <f t="shared" si="2"/>
        <v>0</v>
      </c>
    </row>
    <row r="38" spans="1:12" s="71" customFormat="1" ht="12.75" customHeight="1" x14ac:dyDescent="0.2">
      <c r="A38" s="93"/>
      <c r="B38" s="98" t="s">
        <v>107</v>
      </c>
      <c r="C38" s="83" t="s">
        <v>719</v>
      </c>
      <c r="D38" s="12" t="s">
        <v>1366</v>
      </c>
      <c r="E38" s="85"/>
      <c r="F38" s="84" t="s">
        <v>109</v>
      </c>
      <c r="G38" s="86">
        <f t="shared" si="0"/>
        <v>29.68</v>
      </c>
      <c r="H38" s="105">
        <f t="shared" si="1"/>
        <v>0</v>
      </c>
      <c r="I38" s="86">
        <v>29.68</v>
      </c>
      <c r="J38" s="87">
        <f t="shared" si="3"/>
        <v>0</v>
      </c>
      <c r="K38" s="88">
        <v>4.12</v>
      </c>
      <c r="L38" s="89">
        <f t="shared" si="2"/>
        <v>0</v>
      </c>
    </row>
    <row r="39" spans="1:12" s="71" customFormat="1" ht="12.75" customHeight="1" x14ac:dyDescent="0.2">
      <c r="A39" s="93"/>
      <c r="B39" s="98" t="s">
        <v>107</v>
      </c>
      <c r="C39" s="83" t="s">
        <v>1335</v>
      </c>
      <c r="D39" s="12" t="s">
        <v>720</v>
      </c>
      <c r="E39" s="85"/>
      <c r="F39" s="84" t="s">
        <v>109</v>
      </c>
      <c r="G39" s="86">
        <f t="shared" si="0"/>
        <v>34.14</v>
      </c>
      <c r="H39" s="105">
        <f t="shared" si="1"/>
        <v>0</v>
      </c>
      <c r="I39" s="86">
        <v>34.14</v>
      </c>
      <c r="J39" s="87">
        <f t="shared" si="3"/>
        <v>0</v>
      </c>
      <c r="K39" s="88">
        <v>4.8600000000000003</v>
      </c>
      <c r="L39" s="89">
        <f t="shared" si="2"/>
        <v>0</v>
      </c>
    </row>
    <row r="40" spans="1:12" s="71" customFormat="1" ht="12.75" customHeight="1" x14ac:dyDescent="0.2">
      <c r="A40" s="93"/>
      <c r="B40" s="98" t="s">
        <v>107</v>
      </c>
      <c r="C40" s="83" t="s">
        <v>721</v>
      </c>
      <c r="D40" s="12" t="s">
        <v>1367</v>
      </c>
      <c r="E40" s="85"/>
      <c r="F40" s="84" t="s">
        <v>109</v>
      </c>
      <c r="G40" s="86">
        <f t="shared" si="0"/>
        <v>35.96</v>
      </c>
      <c r="H40" s="105">
        <f t="shared" si="1"/>
        <v>0</v>
      </c>
      <c r="I40" s="86">
        <v>35.96</v>
      </c>
      <c r="J40" s="87">
        <f t="shared" si="3"/>
        <v>0</v>
      </c>
      <c r="K40" s="88">
        <v>4.75</v>
      </c>
      <c r="L40" s="89">
        <f t="shared" si="2"/>
        <v>0</v>
      </c>
    </row>
    <row r="41" spans="1:12" s="71" customFormat="1" ht="12.75" customHeight="1" x14ac:dyDescent="0.2">
      <c r="A41" s="93"/>
      <c r="B41" s="98" t="s">
        <v>107</v>
      </c>
      <c r="C41" s="83" t="s">
        <v>1336</v>
      </c>
      <c r="D41" s="12" t="s">
        <v>722</v>
      </c>
      <c r="E41" s="85"/>
      <c r="F41" s="84" t="s">
        <v>109</v>
      </c>
      <c r="G41" s="86">
        <f t="shared" si="0"/>
        <v>41.36</v>
      </c>
      <c r="H41" s="105">
        <f t="shared" si="1"/>
        <v>0</v>
      </c>
      <c r="I41" s="86">
        <v>41.36</v>
      </c>
      <c r="J41" s="87">
        <f t="shared" si="3"/>
        <v>0</v>
      </c>
      <c r="K41" s="88">
        <v>5.66</v>
      </c>
      <c r="L41" s="89">
        <f t="shared" si="2"/>
        <v>0</v>
      </c>
    </row>
    <row r="42" spans="1:12" ht="12.75" customHeight="1" x14ac:dyDescent="0.25">
      <c r="H42" s="107"/>
      <c r="I42" s="109"/>
    </row>
    <row r="43" spans="1:12" ht="12.75" customHeight="1" x14ac:dyDescent="0.25">
      <c r="D43" s="18" t="s">
        <v>61</v>
      </c>
      <c r="H43" s="107"/>
      <c r="I43" s="109"/>
    </row>
    <row r="44" spans="1:12" s="71" customFormat="1" ht="12.75" customHeight="1" x14ac:dyDescent="0.2">
      <c r="A44" s="93"/>
      <c r="B44" s="98" t="s">
        <v>107</v>
      </c>
      <c r="C44" s="83" t="s">
        <v>723</v>
      </c>
      <c r="D44" s="12" t="s">
        <v>724</v>
      </c>
      <c r="E44" s="85"/>
      <c r="F44" s="84" t="s">
        <v>109</v>
      </c>
      <c r="G44" s="86">
        <f t="shared" ref="G44:G62" si="4">I44*(1-J44)</f>
        <v>6.48</v>
      </c>
      <c r="H44" s="105">
        <f t="shared" ref="H44:H62" si="5">E44*G44</f>
        <v>0</v>
      </c>
      <c r="I44" s="86">
        <v>6.48</v>
      </c>
      <c r="J44" s="87">
        <f t="shared" ref="J44:J62" si="6">H$16/100</f>
        <v>0</v>
      </c>
      <c r="K44" s="88">
        <v>0.82</v>
      </c>
      <c r="L44" s="89">
        <f t="shared" ref="L44:L62" si="7">E44*K44</f>
        <v>0</v>
      </c>
    </row>
    <row r="45" spans="1:12" s="71" customFormat="1" ht="6.95" customHeight="1" x14ac:dyDescent="0.2">
      <c r="A45" s="93"/>
      <c r="B45" s="98"/>
      <c r="C45" s="90"/>
      <c r="D45" s="12"/>
      <c r="E45" s="91"/>
      <c r="F45" s="84"/>
      <c r="G45" s="86"/>
      <c r="H45" s="106"/>
      <c r="I45" s="86"/>
      <c r="J45" s="92"/>
      <c r="K45" s="88"/>
      <c r="L45" s="89"/>
    </row>
    <row r="46" spans="1:12" s="71" customFormat="1" ht="12.75" customHeight="1" x14ac:dyDescent="0.2">
      <c r="A46" s="93"/>
      <c r="B46" s="98" t="s">
        <v>107</v>
      </c>
      <c r="C46" s="83" t="s">
        <v>725</v>
      </c>
      <c r="D46" s="12" t="s">
        <v>726</v>
      </c>
      <c r="E46" s="85"/>
      <c r="F46" s="84" t="s">
        <v>109</v>
      </c>
      <c r="G46" s="86">
        <f t="shared" si="4"/>
        <v>8.9600000000000009</v>
      </c>
      <c r="H46" s="105">
        <f t="shared" si="5"/>
        <v>0</v>
      </c>
      <c r="I46" s="86">
        <v>8.9600000000000009</v>
      </c>
      <c r="J46" s="87">
        <f t="shared" si="6"/>
        <v>0</v>
      </c>
      <c r="K46" s="88">
        <v>1.46</v>
      </c>
      <c r="L46" s="89">
        <f t="shared" si="7"/>
        <v>0</v>
      </c>
    </row>
    <row r="47" spans="1:12" s="71" customFormat="1" ht="12.75" customHeight="1" x14ac:dyDescent="0.2">
      <c r="A47" s="93"/>
      <c r="B47" s="98" t="s">
        <v>107</v>
      </c>
      <c r="C47" s="83" t="s">
        <v>727</v>
      </c>
      <c r="D47" s="12" t="s">
        <v>728</v>
      </c>
      <c r="E47" s="85"/>
      <c r="F47" s="84" t="s">
        <v>109</v>
      </c>
      <c r="G47" s="86">
        <f t="shared" si="4"/>
        <v>10.56</v>
      </c>
      <c r="H47" s="105">
        <f t="shared" si="5"/>
        <v>0</v>
      </c>
      <c r="I47" s="86">
        <v>10.56</v>
      </c>
      <c r="J47" s="87">
        <f t="shared" si="6"/>
        <v>0</v>
      </c>
      <c r="K47" s="88">
        <v>1.78</v>
      </c>
      <c r="L47" s="89">
        <f t="shared" si="7"/>
        <v>0</v>
      </c>
    </row>
    <row r="48" spans="1:12" s="71" customFormat="1" ht="12.75" customHeight="1" x14ac:dyDescent="0.2">
      <c r="A48" s="93"/>
      <c r="B48" s="98" t="s">
        <v>107</v>
      </c>
      <c r="C48" s="83" t="s">
        <v>729</v>
      </c>
      <c r="D48" s="12" t="s">
        <v>730</v>
      </c>
      <c r="E48" s="85"/>
      <c r="F48" s="84" t="s">
        <v>109</v>
      </c>
      <c r="G48" s="86">
        <f t="shared" si="4"/>
        <v>12.84</v>
      </c>
      <c r="H48" s="105">
        <f t="shared" si="5"/>
        <v>0</v>
      </c>
      <c r="I48" s="86">
        <v>12.84</v>
      </c>
      <c r="J48" s="87">
        <f t="shared" si="6"/>
        <v>0</v>
      </c>
      <c r="K48" s="88">
        <v>2.1</v>
      </c>
      <c r="L48" s="89">
        <f t="shared" si="7"/>
        <v>0</v>
      </c>
    </row>
    <row r="49" spans="1:12" s="71" customFormat="1" ht="12.75" customHeight="1" x14ac:dyDescent="0.2">
      <c r="A49" s="93"/>
      <c r="B49" s="98" t="s">
        <v>107</v>
      </c>
      <c r="C49" s="83" t="s">
        <v>731</v>
      </c>
      <c r="D49" s="12" t="s">
        <v>732</v>
      </c>
      <c r="E49" s="85"/>
      <c r="F49" s="84" t="s">
        <v>109</v>
      </c>
      <c r="G49" s="86">
        <f t="shared" si="4"/>
        <v>17.2</v>
      </c>
      <c r="H49" s="105">
        <f t="shared" si="5"/>
        <v>0</v>
      </c>
      <c r="I49" s="86">
        <v>17.2</v>
      </c>
      <c r="J49" s="87">
        <f t="shared" si="6"/>
        <v>0</v>
      </c>
      <c r="K49" s="88">
        <v>2.75</v>
      </c>
      <c r="L49" s="89">
        <f t="shared" si="7"/>
        <v>0</v>
      </c>
    </row>
    <row r="50" spans="1:12" s="71" customFormat="1" ht="12.75" customHeight="1" x14ac:dyDescent="0.2">
      <c r="A50" s="93"/>
      <c r="B50" s="98" t="s">
        <v>107</v>
      </c>
      <c r="C50" s="83" t="s">
        <v>733</v>
      </c>
      <c r="D50" s="12" t="s">
        <v>1368</v>
      </c>
      <c r="E50" s="85"/>
      <c r="F50" s="84" t="s">
        <v>109</v>
      </c>
      <c r="G50" s="86">
        <f t="shared" si="4"/>
        <v>25.96</v>
      </c>
      <c r="H50" s="105">
        <f t="shared" si="5"/>
        <v>0</v>
      </c>
      <c r="I50" s="86">
        <v>25.96</v>
      </c>
      <c r="J50" s="87">
        <f t="shared" si="6"/>
        <v>0</v>
      </c>
      <c r="K50" s="88">
        <v>3.84</v>
      </c>
      <c r="L50" s="89">
        <f t="shared" si="7"/>
        <v>0</v>
      </c>
    </row>
    <row r="51" spans="1:12" s="71" customFormat="1" ht="12.75" customHeight="1" x14ac:dyDescent="0.2">
      <c r="A51" s="93"/>
      <c r="B51" s="98" t="s">
        <v>107</v>
      </c>
      <c r="C51" s="83" t="s">
        <v>1369</v>
      </c>
      <c r="D51" s="12" t="s">
        <v>734</v>
      </c>
      <c r="E51" s="85"/>
      <c r="F51" s="84" t="s">
        <v>109</v>
      </c>
      <c r="G51" s="86">
        <f t="shared" si="4"/>
        <v>32.46</v>
      </c>
      <c r="H51" s="105">
        <f t="shared" si="5"/>
        <v>0</v>
      </c>
      <c r="I51" s="86">
        <v>32.46</v>
      </c>
      <c r="J51" s="87">
        <f t="shared" si="6"/>
        <v>0</v>
      </c>
      <c r="K51" s="88"/>
      <c r="L51" s="89">
        <f t="shared" si="7"/>
        <v>0</v>
      </c>
    </row>
    <row r="52" spans="1:12" s="71" customFormat="1" ht="12.75" customHeight="1" x14ac:dyDescent="0.2">
      <c r="A52" s="93"/>
      <c r="B52" s="98" t="s">
        <v>107</v>
      </c>
      <c r="C52" s="83" t="s">
        <v>735</v>
      </c>
      <c r="D52" s="12" t="s">
        <v>1370</v>
      </c>
      <c r="E52" s="85"/>
      <c r="F52" s="84" t="s">
        <v>109</v>
      </c>
      <c r="G52" s="86">
        <f t="shared" si="4"/>
        <v>31.8</v>
      </c>
      <c r="H52" s="105">
        <f t="shared" si="5"/>
        <v>0</v>
      </c>
      <c r="I52" s="86">
        <v>31.8</v>
      </c>
      <c r="J52" s="87">
        <f t="shared" si="6"/>
        <v>0</v>
      </c>
      <c r="K52" s="88">
        <v>4.57</v>
      </c>
      <c r="L52" s="89">
        <f t="shared" si="7"/>
        <v>0</v>
      </c>
    </row>
    <row r="53" spans="1:12" s="71" customFormat="1" ht="12.75" customHeight="1" x14ac:dyDescent="0.2">
      <c r="A53" s="93"/>
      <c r="B53" s="98" t="s">
        <v>107</v>
      </c>
      <c r="C53" s="83" t="s">
        <v>1371</v>
      </c>
      <c r="D53" s="12" t="s">
        <v>736</v>
      </c>
      <c r="E53" s="85"/>
      <c r="F53" s="84" t="s">
        <v>109</v>
      </c>
      <c r="G53" s="86">
        <f t="shared" si="4"/>
        <v>39.76</v>
      </c>
      <c r="H53" s="105">
        <f t="shared" si="5"/>
        <v>0</v>
      </c>
      <c r="I53" s="86">
        <v>39.76</v>
      </c>
      <c r="J53" s="87">
        <f t="shared" si="6"/>
        <v>0</v>
      </c>
      <c r="K53" s="88"/>
      <c r="L53" s="89">
        <f t="shared" si="7"/>
        <v>0</v>
      </c>
    </row>
    <row r="54" spans="1:12" s="71" customFormat="1" ht="6.95" customHeight="1" x14ac:dyDescent="0.2">
      <c r="A54" s="93"/>
      <c r="B54" s="98"/>
      <c r="C54" s="90"/>
      <c r="D54" s="12"/>
      <c r="E54" s="91"/>
      <c r="F54" s="84"/>
      <c r="G54" s="86"/>
      <c r="H54" s="106"/>
      <c r="I54" s="86"/>
      <c r="J54" s="92"/>
      <c r="K54" s="88"/>
      <c r="L54" s="89"/>
    </row>
    <row r="55" spans="1:12" s="71" customFormat="1" ht="12.75" customHeight="1" x14ac:dyDescent="0.2">
      <c r="A55" s="93"/>
      <c r="B55" s="98" t="s">
        <v>107</v>
      </c>
      <c r="C55" s="83" t="s">
        <v>737</v>
      </c>
      <c r="D55" s="12" t="s">
        <v>738</v>
      </c>
      <c r="E55" s="85"/>
      <c r="F55" s="84" t="s">
        <v>109</v>
      </c>
      <c r="G55" s="86">
        <f t="shared" si="4"/>
        <v>13.44</v>
      </c>
      <c r="H55" s="105">
        <f t="shared" si="5"/>
        <v>0</v>
      </c>
      <c r="I55" s="86">
        <v>13.44</v>
      </c>
      <c r="J55" s="87">
        <f t="shared" si="6"/>
        <v>0</v>
      </c>
      <c r="K55" s="88">
        <v>1.97</v>
      </c>
      <c r="L55" s="89">
        <f t="shared" si="7"/>
        <v>0</v>
      </c>
    </row>
    <row r="56" spans="1:12" s="71" customFormat="1" ht="12.75" customHeight="1" x14ac:dyDescent="0.2">
      <c r="A56" s="93"/>
      <c r="B56" s="98" t="s">
        <v>107</v>
      </c>
      <c r="C56" s="83" t="s">
        <v>739</v>
      </c>
      <c r="D56" s="12" t="s">
        <v>740</v>
      </c>
      <c r="E56" s="85"/>
      <c r="F56" s="84" t="s">
        <v>109</v>
      </c>
      <c r="G56" s="86">
        <f t="shared" si="4"/>
        <v>15.08</v>
      </c>
      <c r="H56" s="105">
        <f t="shared" si="5"/>
        <v>0</v>
      </c>
      <c r="I56" s="86">
        <v>15.08</v>
      </c>
      <c r="J56" s="87">
        <f t="shared" si="6"/>
        <v>0</v>
      </c>
      <c r="K56" s="88">
        <v>2.2999999999999998</v>
      </c>
      <c r="L56" s="89">
        <f t="shared" si="7"/>
        <v>0</v>
      </c>
    </row>
    <row r="57" spans="1:12" s="71" customFormat="1" ht="12.75" customHeight="1" x14ac:dyDescent="0.2">
      <c r="A57" s="93"/>
      <c r="B57" s="98" t="s">
        <v>107</v>
      </c>
      <c r="C57" s="83" t="s">
        <v>741</v>
      </c>
      <c r="D57" s="12" t="s">
        <v>742</v>
      </c>
      <c r="E57" s="85"/>
      <c r="F57" s="84" t="s">
        <v>109</v>
      </c>
      <c r="G57" s="86">
        <f t="shared" si="4"/>
        <v>18.559999999999999</v>
      </c>
      <c r="H57" s="105">
        <f t="shared" si="5"/>
        <v>0</v>
      </c>
      <c r="I57" s="86">
        <v>18.559999999999999</v>
      </c>
      <c r="J57" s="87">
        <f t="shared" si="6"/>
        <v>0</v>
      </c>
      <c r="K57" s="88">
        <v>2.62</v>
      </c>
      <c r="L57" s="89">
        <f t="shared" si="7"/>
        <v>0</v>
      </c>
    </row>
    <row r="58" spans="1:12" s="71" customFormat="1" ht="12.75" customHeight="1" x14ac:dyDescent="0.2">
      <c r="A58" s="93"/>
      <c r="B58" s="98" t="s">
        <v>107</v>
      </c>
      <c r="C58" s="83" t="s">
        <v>743</v>
      </c>
      <c r="D58" s="12" t="s">
        <v>744</v>
      </c>
      <c r="E58" s="85"/>
      <c r="F58" s="84" t="s">
        <v>109</v>
      </c>
      <c r="G58" s="86">
        <f t="shared" si="4"/>
        <v>25.96</v>
      </c>
      <c r="H58" s="105">
        <f t="shared" si="5"/>
        <v>0</v>
      </c>
      <c r="I58" s="86">
        <v>25.96</v>
      </c>
      <c r="J58" s="87">
        <f t="shared" si="6"/>
        <v>0</v>
      </c>
      <c r="K58" s="88">
        <v>3.69</v>
      </c>
      <c r="L58" s="89">
        <f t="shared" si="7"/>
        <v>0</v>
      </c>
    </row>
    <row r="59" spans="1:12" s="71" customFormat="1" ht="12.75" customHeight="1" x14ac:dyDescent="0.2">
      <c r="A59" s="93"/>
      <c r="B59" s="98" t="s">
        <v>107</v>
      </c>
      <c r="C59" s="83" t="s">
        <v>745</v>
      </c>
      <c r="D59" s="12" t="s">
        <v>1372</v>
      </c>
      <c r="E59" s="85"/>
      <c r="F59" s="84" t="s">
        <v>109</v>
      </c>
      <c r="G59" s="86">
        <f t="shared" si="4"/>
        <v>29.68</v>
      </c>
      <c r="H59" s="105">
        <f t="shared" si="5"/>
        <v>0</v>
      </c>
      <c r="I59" s="86">
        <v>29.68</v>
      </c>
      <c r="J59" s="87">
        <f t="shared" si="6"/>
        <v>0</v>
      </c>
      <c r="K59" s="88">
        <v>4.3</v>
      </c>
      <c r="L59" s="89">
        <f t="shared" si="7"/>
        <v>0</v>
      </c>
    </row>
    <row r="60" spans="1:12" s="71" customFormat="1" ht="12.75" customHeight="1" x14ac:dyDescent="0.2">
      <c r="A60" s="93"/>
      <c r="B60" s="98" t="s">
        <v>107</v>
      </c>
      <c r="C60" s="83" t="s">
        <v>1337</v>
      </c>
      <c r="D60" s="12" t="s">
        <v>746</v>
      </c>
      <c r="E60" s="85"/>
      <c r="F60" s="84" t="s">
        <v>109</v>
      </c>
      <c r="G60" s="86">
        <f t="shared" si="4"/>
        <v>34.14</v>
      </c>
      <c r="H60" s="105">
        <f t="shared" si="5"/>
        <v>0</v>
      </c>
      <c r="I60" s="86">
        <v>34.14</v>
      </c>
      <c r="J60" s="87">
        <f t="shared" si="6"/>
        <v>0</v>
      </c>
      <c r="K60" s="88">
        <v>5.12</v>
      </c>
      <c r="L60" s="89">
        <f t="shared" si="7"/>
        <v>0</v>
      </c>
    </row>
    <row r="61" spans="1:12" s="71" customFormat="1" ht="12.75" customHeight="1" x14ac:dyDescent="0.2">
      <c r="A61" s="93"/>
      <c r="B61" s="98" t="s">
        <v>107</v>
      </c>
      <c r="C61" s="83" t="s">
        <v>747</v>
      </c>
      <c r="D61" s="12" t="s">
        <v>1373</v>
      </c>
      <c r="E61" s="85"/>
      <c r="F61" s="84" t="s">
        <v>109</v>
      </c>
      <c r="G61" s="86">
        <f t="shared" si="4"/>
        <v>35.96</v>
      </c>
      <c r="H61" s="105">
        <f t="shared" si="5"/>
        <v>0</v>
      </c>
      <c r="I61" s="86">
        <v>35.96</v>
      </c>
      <c r="J61" s="87">
        <f t="shared" si="6"/>
        <v>0</v>
      </c>
      <c r="K61" s="88">
        <v>5.0199999999999996</v>
      </c>
      <c r="L61" s="89">
        <f t="shared" si="7"/>
        <v>0</v>
      </c>
    </row>
    <row r="62" spans="1:12" s="71" customFormat="1" ht="12.75" customHeight="1" x14ac:dyDescent="0.2">
      <c r="A62" s="93"/>
      <c r="B62" s="98" t="s">
        <v>107</v>
      </c>
      <c r="C62" s="83" t="s">
        <v>1338</v>
      </c>
      <c r="D62" s="12" t="s">
        <v>748</v>
      </c>
      <c r="E62" s="85"/>
      <c r="F62" s="84" t="s">
        <v>109</v>
      </c>
      <c r="G62" s="86">
        <f t="shared" si="4"/>
        <v>41.36</v>
      </c>
      <c r="H62" s="105">
        <f t="shared" si="5"/>
        <v>0</v>
      </c>
      <c r="I62" s="86">
        <v>41.36</v>
      </c>
      <c r="J62" s="87">
        <f t="shared" si="6"/>
        <v>0</v>
      </c>
      <c r="K62" s="88">
        <v>6.1820000000000004</v>
      </c>
      <c r="L62" s="89">
        <f t="shared" si="7"/>
        <v>0</v>
      </c>
    </row>
    <row r="63" spans="1:12" ht="12.75" customHeight="1" x14ac:dyDescent="0.25">
      <c r="H63" s="107"/>
      <c r="I63" s="109"/>
    </row>
    <row r="64" spans="1:12" ht="12.75" customHeight="1" x14ac:dyDescent="0.25">
      <c r="D64" s="18" t="s">
        <v>63</v>
      </c>
      <c r="H64" s="107"/>
      <c r="I64" s="109"/>
    </row>
    <row r="65" spans="1:12" s="71" customFormat="1" ht="12.75" customHeight="1" x14ac:dyDescent="0.2">
      <c r="A65" s="93"/>
      <c r="B65" s="98" t="s">
        <v>107</v>
      </c>
      <c r="C65" s="83" t="s">
        <v>749</v>
      </c>
      <c r="D65" s="12" t="s">
        <v>750</v>
      </c>
      <c r="E65" s="85"/>
      <c r="F65" s="84" t="s">
        <v>109</v>
      </c>
      <c r="G65" s="86">
        <f t="shared" ref="G65:G71" si="8">I65*(1-J65)</f>
        <v>4.4800000000000004</v>
      </c>
      <c r="H65" s="105">
        <f t="shared" ref="H65:H71" si="9">E65*G65</f>
        <v>0</v>
      </c>
      <c r="I65" s="86">
        <v>4.4800000000000004</v>
      </c>
      <c r="J65" s="87">
        <f t="shared" ref="J65:J71" si="10">H$16/100</f>
        <v>0</v>
      </c>
      <c r="K65" s="88">
        <v>0.43</v>
      </c>
      <c r="L65" s="89">
        <f t="shared" ref="L65:L71" si="11">E65*K65</f>
        <v>0</v>
      </c>
    </row>
    <row r="66" spans="1:12" s="71" customFormat="1" ht="12.75" customHeight="1" x14ac:dyDescent="0.2">
      <c r="A66" s="93"/>
      <c r="B66" s="98" t="s">
        <v>107</v>
      </c>
      <c r="C66" s="83" t="s">
        <v>751</v>
      </c>
      <c r="D66" s="12" t="s">
        <v>752</v>
      </c>
      <c r="E66" s="85"/>
      <c r="F66" s="84" t="s">
        <v>109</v>
      </c>
      <c r="G66" s="86">
        <f t="shared" si="8"/>
        <v>7</v>
      </c>
      <c r="H66" s="105">
        <f t="shared" si="9"/>
        <v>0</v>
      </c>
      <c r="I66" s="86">
        <v>7</v>
      </c>
      <c r="J66" s="87">
        <f t="shared" si="10"/>
        <v>0</v>
      </c>
      <c r="K66" s="88">
        <v>0.71</v>
      </c>
      <c r="L66" s="89">
        <f t="shared" si="11"/>
        <v>0</v>
      </c>
    </row>
    <row r="67" spans="1:12" s="71" customFormat="1" ht="12.75" customHeight="1" x14ac:dyDescent="0.2">
      <c r="A67" s="93"/>
      <c r="B67" s="98" t="s">
        <v>107</v>
      </c>
      <c r="C67" s="83" t="s">
        <v>753</v>
      </c>
      <c r="D67" s="12" t="s">
        <v>754</v>
      </c>
      <c r="E67" s="85"/>
      <c r="F67" s="84" t="s">
        <v>109</v>
      </c>
      <c r="G67" s="86">
        <f t="shared" si="8"/>
        <v>9.0399999999999991</v>
      </c>
      <c r="H67" s="105">
        <f t="shared" si="9"/>
        <v>0</v>
      </c>
      <c r="I67" s="86">
        <v>9.0399999999999991</v>
      </c>
      <c r="J67" s="87">
        <f t="shared" si="10"/>
        <v>0</v>
      </c>
      <c r="K67" s="88">
        <v>1.05</v>
      </c>
      <c r="L67" s="89">
        <f t="shared" si="11"/>
        <v>0</v>
      </c>
    </row>
    <row r="68" spans="1:12" s="71" customFormat="1" ht="12.75" customHeight="1" x14ac:dyDescent="0.2">
      <c r="A68" s="93"/>
      <c r="B68" s="98" t="s">
        <v>107</v>
      </c>
      <c r="C68" s="83" t="s">
        <v>755</v>
      </c>
      <c r="D68" s="12" t="s">
        <v>756</v>
      </c>
      <c r="E68" s="85"/>
      <c r="F68" s="84" t="s">
        <v>109</v>
      </c>
      <c r="G68" s="86">
        <f t="shared" si="8"/>
        <v>11.24</v>
      </c>
      <c r="H68" s="105">
        <f t="shared" si="9"/>
        <v>0</v>
      </c>
      <c r="I68" s="86">
        <v>11.24</v>
      </c>
      <c r="J68" s="87">
        <f t="shared" si="10"/>
        <v>0</v>
      </c>
      <c r="K68" s="88">
        <v>1.25</v>
      </c>
      <c r="L68" s="89">
        <f t="shared" si="11"/>
        <v>0</v>
      </c>
    </row>
    <row r="69" spans="1:12" s="71" customFormat="1" ht="12.75" customHeight="1" x14ac:dyDescent="0.2">
      <c r="A69" s="93"/>
      <c r="B69" s="98" t="s">
        <v>107</v>
      </c>
      <c r="C69" s="83" t="s">
        <v>757</v>
      </c>
      <c r="D69" s="12" t="s">
        <v>758</v>
      </c>
      <c r="E69" s="85"/>
      <c r="F69" s="84" t="s">
        <v>109</v>
      </c>
      <c r="G69" s="86">
        <f t="shared" si="8"/>
        <v>17.64</v>
      </c>
      <c r="H69" s="105">
        <f t="shared" si="9"/>
        <v>0</v>
      </c>
      <c r="I69" s="86">
        <v>17.64</v>
      </c>
      <c r="J69" s="87">
        <f t="shared" si="10"/>
        <v>0</v>
      </c>
      <c r="K69" s="88">
        <v>1.83</v>
      </c>
      <c r="L69" s="89">
        <f t="shared" si="11"/>
        <v>0</v>
      </c>
    </row>
    <row r="70" spans="1:12" s="71" customFormat="1" ht="12.75" customHeight="1" x14ac:dyDescent="0.2">
      <c r="A70" s="93"/>
      <c r="B70" s="98" t="s">
        <v>107</v>
      </c>
      <c r="C70" s="83" t="s">
        <v>759</v>
      </c>
      <c r="D70" s="12" t="s">
        <v>760</v>
      </c>
      <c r="E70" s="85"/>
      <c r="F70" s="84" t="s">
        <v>109</v>
      </c>
      <c r="G70" s="86">
        <f t="shared" si="8"/>
        <v>27.84</v>
      </c>
      <c r="H70" s="105">
        <f t="shared" si="9"/>
        <v>0</v>
      </c>
      <c r="I70" s="86">
        <v>27.84</v>
      </c>
      <c r="J70" s="87">
        <f t="shared" si="10"/>
        <v>0</v>
      </c>
      <c r="K70" s="88">
        <v>2.72</v>
      </c>
      <c r="L70" s="89">
        <f t="shared" si="11"/>
        <v>0</v>
      </c>
    </row>
    <row r="71" spans="1:12" s="71" customFormat="1" ht="12.75" customHeight="1" x14ac:dyDescent="0.2">
      <c r="A71" s="93"/>
      <c r="B71" s="98" t="s">
        <v>107</v>
      </c>
      <c r="C71" s="83" t="s">
        <v>761</v>
      </c>
      <c r="D71" s="12" t="s">
        <v>762</v>
      </c>
      <c r="E71" s="85"/>
      <c r="F71" s="84" t="s">
        <v>109</v>
      </c>
      <c r="G71" s="86">
        <f t="shared" si="8"/>
        <v>37.72</v>
      </c>
      <c r="H71" s="105">
        <f t="shared" si="9"/>
        <v>0</v>
      </c>
      <c r="I71" s="86">
        <v>37.72</v>
      </c>
      <c r="J71" s="87">
        <f t="shared" si="10"/>
        <v>0</v>
      </c>
      <c r="K71" s="88">
        <v>3.7</v>
      </c>
      <c r="L71" s="89">
        <f t="shared" si="11"/>
        <v>0</v>
      </c>
    </row>
    <row r="72" spans="1:12" ht="12.75" customHeight="1" x14ac:dyDescent="0.25">
      <c r="H72" s="107"/>
      <c r="I72" s="109"/>
    </row>
    <row r="73" spans="1:12" ht="12.75" customHeight="1" x14ac:dyDescent="0.25">
      <c r="D73" s="18" t="s">
        <v>64</v>
      </c>
      <c r="H73" s="107"/>
      <c r="I73" s="109"/>
    </row>
    <row r="74" spans="1:12" s="71" customFormat="1" ht="12.75" customHeight="1" x14ac:dyDescent="0.2">
      <c r="A74" s="93"/>
      <c r="B74" s="98" t="s">
        <v>107</v>
      </c>
      <c r="C74" s="83" t="s">
        <v>763</v>
      </c>
      <c r="D74" s="12" t="s">
        <v>764</v>
      </c>
      <c r="E74" s="85"/>
      <c r="F74" s="84" t="s">
        <v>109</v>
      </c>
      <c r="G74" s="86">
        <f t="shared" ref="G74:G76" si="12">I74*(1-J74)</f>
        <v>4.3600000000000003</v>
      </c>
      <c r="H74" s="105">
        <f t="shared" ref="H74:H76" si="13">E74*G74</f>
        <v>0</v>
      </c>
      <c r="I74" s="86">
        <v>4.3600000000000003</v>
      </c>
      <c r="J74" s="87">
        <f t="shared" ref="J74:J76" si="14">H$16/100</f>
        <v>0</v>
      </c>
      <c r="K74" s="88">
        <v>0.28999999999999998</v>
      </c>
      <c r="L74" s="89">
        <f t="shared" ref="L74:L76" si="15">E74*K74</f>
        <v>0</v>
      </c>
    </row>
    <row r="75" spans="1:12" s="71" customFormat="1" ht="12.75" customHeight="1" x14ac:dyDescent="0.2">
      <c r="A75" s="93"/>
      <c r="B75" s="98" t="s">
        <v>107</v>
      </c>
      <c r="C75" s="83" t="s">
        <v>765</v>
      </c>
      <c r="D75" s="12" t="s">
        <v>766</v>
      </c>
      <c r="E75" s="85"/>
      <c r="F75" s="84" t="s">
        <v>109</v>
      </c>
      <c r="G75" s="86">
        <f>I75*(1-J75)</f>
        <v>5.04</v>
      </c>
      <c r="H75" s="105">
        <f>E75*G75</f>
        <v>0</v>
      </c>
      <c r="I75" s="86">
        <v>5.04</v>
      </c>
      <c r="J75" s="87">
        <f t="shared" si="14"/>
        <v>0</v>
      </c>
      <c r="K75" s="88">
        <v>0.43</v>
      </c>
      <c r="L75" s="89">
        <f>E75*K75</f>
        <v>0</v>
      </c>
    </row>
    <row r="76" spans="1:12" s="71" customFormat="1" ht="12.75" customHeight="1" x14ac:dyDescent="0.2">
      <c r="A76" s="93"/>
      <c r="B76" s="98" t="s">
        <v>107</v>
      </c>
      <c r="C76" s="83" t="s">
        <v>767</v>
      </c>
      <c r="D76" s="12" t="s">
        <v>768</v>
      </c>
      <c r="E76" s="85"/>
      <c r="F76" s="84" t="s">
        <v>109</v>
      </c>
      <c r="G76" s="86">
        <f t="shared" si="12"/>
        <v>8.84</v>
      </c>
      <c r="H76" s="105">
        <f t="shared" si="13"/>
        <v>0</v>
      </c>
      <c r="I76" s="86">
        <v>8.84</v>
      </c>
      <c r="J76" s="87">
        <f t="shared" si="14"/>
        <v>0</v>
      </c>
      <c r="K76" s="88">
        <v>0.76</v>
      </c>
      <c r="L76" s="89">
        <f t="shared" si="15"/>
        <v>0</v>
      </c>
    </row>
    <row r="77" spans="1:12" ht="12.75" customHeight="1" x14ac:dyDescent="0.25">
      <c r="D77" s="56"/>
      <c r="H77" s="107"/>
      <c r="I77" s="109"/>
    </row>
    <row r="78" spans="1:12" ht="12.75" customHeight="1" x14ac:dyDescent="0.25">
      <c r="D78" s="18" t="s">
        <v>67</v>
      </c>
      <c r="H78" s="107"/>
      <c r="I78" s="109"/>
    </row>
    <row r="79" spans="1:12" s="71" customFormat="1" ht="12.75" customHeight="1" x14ac:dyDescent="0.2">
      <c r="A79" s="2"/>
      <c r="B79" s="98" t="s">
        <v>107</v>
      </c>
      <c r="C79" s="94" t="s">
        <v>605</v>
      </c>
      <c r="D79" s="12" t="s">
        <v>606</v>
      </c>
      <c r="E79" s="85"/>
      <c r="F79" s="84" t="s">
        <v>210</v>
      </c>
      <c r="G79" s="86">
        <f>I79*(1-J79)</f>
        <v>21.04</v>
      </c>
      <c r="H79" s="105">
        <f>E79*G79</f>
        <v>0</v>
      </c>
      <c r="I79" s="86">
        <v>21.04</v>
      </c>
      <c r="J79" s="87">
        <f>H$16/100</f>
        <v>0</v>
      </c>
      <c r="K79" s="88">
        <v>0.8</v>
      </c>
      <c r="L79" s="89">
        <f>E79*K79</f>
        <v>0</v>
      </c>
    </row>
    <row r="80" spans="1:12" s="71" customFormat="1" ht="12.75" customHeight="1" x14ac:dyDescent="0.25">
      <c r="A80" s="2"/>
      <c r="B80" s="82" t="s">
        <v>107</v>
      </c>
      <c r="C80" s="95" t="s">
        <v>212</v>
      </c>
      <c r="D80" s="12" t="s">
        <v>213</v>
      </c>
      <c r="E80" s="85"/>
      <c r="F80" s="84" t="s">
        <v>210</v>
      </c>
      <c r="G80" s="86">
        <f t="shared" ref="G80" si="16">I80*(1-J80)</f>
        <v>1.72</v>
      </c>
      <c r="H80" s="105">
        <f t="shared" ref="H80" si="17">E80*G80</f>
        <v>0</v>
      </c>
      <c r="I80" s="86">
        <v>1.72</v>
      </c>
      <c r="J80" s="87">
        <f t="shared" ref="J80" si="18">G$16/100</f>
        <v>0</v>
      </c>
      <c r="K80" s="88">
        <v>0.152</v>
      </c>
      <c r="L80" s="89">
        <f t="shared" ref="L80" si="19">E80*K80</f>
        <v>0</v>
      </c>
    </row>
    <row r="81" spans="1:12" s="71" customFormat="1" ht="12.75" customHeight="1" x14ac:dyDescent="0.2">
      <c r="A81" s="93"/>
      <c r="B81" s="98" t="s">
        <v>107</v>
      </c>
      <c r="C81" s="83" t="s">
        <v>769</v>
      </c>
      <c r="D81" s="12" t="s">
        <v>770</v>
      </c>
      <c r="E81" s="85"/>
      <c r="F81" s="84" t="s">
        <v>215</v>
      </c>
      <c r="G81" s="86">
        <f>I81*(1-J81)</f>
        <v>1.98</v>
      </c>
      <c r="H81" s="105">
        <f>E81*G81</f>
        <v>0</v>
      </c>
      <c r="I81" s="86">
        <v>1.98</v>
      </c>
      <c r="J81" s="87">
        <f t="shared" ref="J81:J89" si="20">H$16/100</f>
        <v>0</v>
      </c>
      <c r="K81" s="88">
        <v>0.06</v>
      </c>
      <c r="L81" s="89">
        <f>E81*K81</f>
        <v>0</v>
      </c>
    </row>
    <row r="82" spans="1:12" s="71" customFormat="1" ht="12.75" customHeight="1" x14ac:dyDescent="0.2">
      <c r="A82" s="93"/>
      <c r="B82" s="98" t="s">
        <v>107</v>
      </c>
      <c r="C82" s="83" t="s">
        <v>771</v>
      </c>
      <c r="D82" s="12" t="s">
        <v>772</v>
      </c>
      <c r="E82" s="85"/>
      <c r="F82" s="84" t="s">
        <v>215</v>
      </c>
      <c r="G82" s="86">
        <f t="shared" ref="G82:G90" si="21">I82*(1-J82)</f>
        <v>1.84</v>
      </c>
      <c r="H82" s="105">
        <f t="shared" ref="H82:H90" si="22">E82*G82</f>
        <v>0</v>
      </c>
      <c r="I82" s="86">
        <v>1.84</v>
      </c>
      <c r="J82" s="87">
        <f t="shared" si="20"/>
        <v>0</v>
      </c>
      <c r="K82" s="88">
        <v>0.04</v>
      </c>
      <c r="L82" s="89">
        <f t="shared" ref="L82:L90" si="23">E82*K82</f>
        <v>0</v>
      </c>
    </row>
    <row r="83" spans="1:12" s="71" customFormat="1" ht="12.75" customHeight="1" x14ac:dyDescent="0.2">
      <c r="A83" s="93"/>
      <c r="B83" s="98" t="s">
        <v>107</v>
      </c>
      <c r="C83" s="83" t="s">
        <v>773</v>
      </c>
      <c r="D83" s="12" t="s">
        <v>774</v>
      </c>
      <c r="E83" s="85"/>
      <c r="F83" s="84" t="s">
        <v>215</v>
      </c>
      <c r="G83" s="86">
        <f t="shared" si="21"/>
        <v>2.84</v>
      </c>
      <c r="H83" s="105">
        <f t="shared" si="22"/>
        <v>0</v>
      </c>
      <c r="I83" s="86">
        <v>2.84</v>
      </c>
      <c r="J83" s="87">
        <f t="shared" si="20"/>
        <v>0</v>
      </c>
      <c r="K83" s="88">
        <v>7.0000000000000007E-2</v>
      </c>
      <c r="L83" s="89">
        <f t="shared" si="23"/>
        <v>0</v>
      </c>
    </row>
    <row r="84" spans="1:12" s="71" customFormat="1" ht="12.75" customHeight="1" x14ac:dyDescent="0.2">
      <c r="A84" s="93"/>
      <c r="B84" s="98" t="s">
        <v>107</v>
      </c>
      <c r="C84" s="83" t="s">
        <v>775</v>
      </c>
      <c r="D84" s="12" t="s">
        <v>776</v>
      </c>
      <c r="E84" s="85"/>
      <c r="F84" s="84" t="s">
        <v>215</v>
      </c>
      <c r="G84" s="86">
        <f t="shared" si="21"/>
        <v>8.0399999999999991</v>
      </c>
      <c r="H84" s="105">
        <f t="shared" si="22"/>
        <v>0</v>
      </c>
      <c r="I84" s="86">
        <v>8.0399999999999991</v>
      </c>
      <c r="J84" s="87">
        <f t="shared" si="20"/>
        <v>0</v>
      </c>
      <c r="K84" s="88">
        <v>0.14000000000000001</v>
      </c>
      <c r="L84" s="89">
        <f t="shared" si="23"/>
        <v>0</v>
      </c>
    </row>
    <row r="85" spans="1:12" s="71" customFormat="1" ht="12.75" customHeight="1" x14ac:dyDescent="0.2">
      <c r="A85" s="93"/>
      <c r="B85" s="98" t="s">
        <v>107</v>
      </c>
      <c r="C85" s="83" t="s">
        <v>777</v>
      </c>
      <c r="D85" s="12" t="s">
        <v>778</v>
      </c>
      <c r="E85" s="85"/>
      <c r="F85" s="84" t="s">
        <v>215</v>
      </c>
      <c r="G85" s="86">
        <f t="shared" si="21"/>
        <v>8.08</v>
      </c>
      <c r="H85" s="105">
        <f t="shared" si="22"/>
        <v>0</v>
      </c>
      <c r="I85" s="86">
        <v>8.08</v>
      </c>
      <c r="J85" s="87">
        <f t="shared" si="20"/>
        <v>0</v>
      </c>
      <c r="K85" s="88">
        <v>0.24</v>
      </c>
      <c r="L85" s="89">
        <f t="shared" si="23"/>
        <v>0</v>
      </c>
    </row>
    <row r="86" spans="1:12" s="71" customFormat="1" ht="12.75" customHeight="1" x14ac:dyDescent="0.2">
      <c r="A86" s="93"/>
      <c r="B86" s="98" t="s">
        <v>107</v>
      </c>
      <c r="C86" s="83" t="s">
        <v>779</v>
      </c>
      <c r="D86" s="12" t="s">
        <v>780</v>
      </c>
      <c r="E86" s="85"/>
      <c r="F86" s="84" t="s">
        <v>215</v>
      </c>
      <c r="G86" s="86">
        <f t="shared" si="21"/>
        <v>3.16</v>
      </c>
      <c r="H86" s="105">
        <f t="shared" si="22"/>
        <v>0</v>
      </c>
      <c r="I86" s="86">
        <v>3.16</v>
      </c>
      <c r="J86" s="87">
        <f t="shared" si="20"/>
        <v>0</v>
      </c>
      <c r="K86" s="88">
        <v>0.09</v>
      </c>
      <c r="L86" s="89">
        <f t="shared" si="23"/>
        <v>0</v>
      </c>
    </row>
    <row r="87" spans="1:12" s="71" customFormat="1" ht="12.75" customHeight="1" x14ac:dyDescent="0.2">
      <c r="A87" s="93"/>
      <c r="B87" s="98" t="s">
        <v>107</v>
      </c>
      <c r="C87" s="83" t="s">
        <v>781</v>
      </c>
      <c r="D87" s="12" t="s">
        <v>782</v>
      </c>
      <c r="E87" s="85"/>
      <c r="F87" s="84" t="s">
        <v>215</v>
      </c>
      <c r="G87" s="86">
        <f t="shared" si="21"/>
        <v>4.08</v>
      </c>
      <c r="H87" s="105">
        <f t="shared" si="22"/>
        <v>0</v>
      </c>
      <c r="I87" s="86">
        <v>4.08</v>
      </c>
      <c r="J87" s="87">
        <f t="shared" si="20"/>
        <v>0</v>
      </c>
      <c r="K87" s="88">
        <v>0.16</v>
      </c>
      <c r="L87" s="89">
        <f t="shared" si="23"/>
        <v>0</v>
      </c>
    </row>
    <row r="88" spans="1:12" s="71" customFormat="1" ht="12.75" customHeight="1" x14ac:dyDescent="0.2">
      <c r="A88" s="93"/>
      <c r="B88" s="98" t="s">
        <v>107</v>
      </c>
      <c r="C88" s="83" t="s">
        <v>783</v>
      </c>
      <c r="D88" s="12" t="s">
        <v>784</v>
      </c>
      <c r="E88" s="85"/>
      <c r="F88" s="84" t="s">
        <v>215</v>
      </c>
      <c r="G88" s="86">
        <f t="shared" si="21"/>
        <v>3.4</v>
      </c>
      <c r="H88" s="105">
        <f t="shared" si="22"/>
        <v>0</v>
      </c>
      <c r="I88" s="86">
        <v>3.4</v>
      </c>
      <c r="J88" s="87">
        <f t="shared" si="20"/>
        <v>0</v>
      </c>
      <c r="K88" s="88">
        <v>0.14000000000000001</v>
      </c>
      <c r="L88" s="89">
        <f t="shared" si="23"/>
        <v>0</v>
      </c>
    </row>
    <row r="89" spans="1:12" s="71" customFormat="1" ht="12.75" customHeight="1" x14ac:dyDescent="0.2">
      <c r="A89" s="93"/>
      <c r="B89" s="98" t="s">
        <v>107</v>
      </c>
      <c r="C89" s="83" t="s">
        <v>785</v>
      </c>
      <c r="D89" s="12" t="s">
        <v>786</v>
      </c>
      <c r="E89" s="85"/>
      <c r="F89" s="84" t="s">
        <v>215</v>
      </c>
      <c r="G89" s="86">
        <f t="shared" si="21"/>
        <v>5.16</v>
      </c>
      <c r="H89" s="105">
        <f t="shared" si="22"/>
        <v>0</v>
      </c>
      <c r="I89" s="86">
        <v>5.16</v>
      </c>
      <c r="J89" s="87">
        <f t="shared" si="20"/>
        <v>0</v>
      </c>
      <c r="K89" s="88">
        <v>0.2</v>
      </c>
      <c r="L89" s="89">
        <f t="shared" si="23"/>
        <v>0</v>
      </c>
    </row>
    <row r="90" spans="1:12" s="71" customFormat="1" ht="12.75" customHeight="1" x14ac:dyDescent="0.25">
      <c r="A90" s="93"/>
      <c r="B90" s="82" t="s">
        <v>107</v>
      </c>
      <c r="C90" s="83" t="s">
        <v>239</v>
      </c>
      <c r="D90" s="12" t="s">
        <v>240</v>
      </c>
      <c r="E90" s="85"/>
      <c r="F90" s="84" t="s">
        <v>215</v>
      </c>
      <c r="G90" s="86">
        <f t="shared" si="21"/>
        <v>10.56</v>
      </c>
      <c r="H90" s="105">
        <f t="shared" si="22"/>
        <v>0</v>
      </c>
      <c r="I90" s="86">
        <v>10.56</v>
      </c>
      <c r="J90" s="87">
        <f t="shared" ref="J90:J91" si="24">G$16/100</f>
        <v>0</v>
      </c>
      <c r="K90" s="88">
        <v>0.04</v>
      </c>
      <c r="L90" s="89">
        <f t="shared" si="23"/>
        <v>0</v>
      </c>
    </row>
    <row r="91" spans="1:12" s="71" customFormat="1" ht="12.75" customHeight="1" x14ac:dyDescent="0.25">
      <c r="A91" s="93"/>
      <c r="B91" s="82" t="s">
        <v>107</v>
      </c>
      <c r="C91" s="83" t="s">
        <v>241</v>
      </c>
      <c r="D91" s="12" t="s">
        <v>242</v>
      </c>
      <c r="E91" s="85"/>
      <c r="F91" s="84" t="s">
        <v>215</v>
      </c>
      <c r="G91" s="86">
        <f>I91*(1-J91)</f>
        <v>12.2</v>
      </c>
      <c r="H91" s="105">
        <f>E91*G91</f>
        <v>0</v>
      </c>
      <c r="I91" s="86">
        <v>12.2</v>
      </c>
      <c r="J91" s="87">
        <f t="shared" si="24"/>
        <v>0</v>
      </c>
      <c r="K91" s="88">
        <v>0.08</v>
      </c>
      <c r="L91" s="89">
        <f>E91*K91</f>
        <v>0</v>
      </c>
    </row>
    <row r="92" spans="1:12" s="71" customFormat="1" ht="12.75" customHeight="1" x14ac:dyDescent="0.2">
      <c r="A92" s="93"/>
      <c r="B92" s="98" t="s">
        <v>107</v>
      </c>
      <c r="C92" s="83" t="s">
        <v>613</v>
      </c>
      <c r="D92" s="12" t="s">
        <v>614</v>
      </c>
      <c r="E92" s="85"/>
      <c r="F92" s="84" t="s">
        <v>215</v>
      </c>
      <c r="G92" s="86">
        <f>I92*(1-J92)</f>
        <v>1.4</v>
      </c>
      <c r="H92" s="105">
        <f>E92*G92</f>
        <v>0</v>
      </c>
      <c r="I92" s="86">
        <v>1.4</v>
      </c>
      <c r="J92" s="87">
        <f>I$16/100</f>
        <v>0</v>
      </c>
      <c r="K92" s="88">
        <v>0.04</v>
      </c>
      <c r="L92" s="89">
        <f>E92*K92</f>
        <v>0</v>
      </c>
    </row>
    <row r="93" spans="1:12" s="71" customFormat="1" ht="12.75" customHeight="1" x14ac:dyDescent="0.2">
      <c r="A93" s="93"/>
      <c r="B93" s="98" t="s">
        <v>107</v>
      </c>
      <c r="C93" s="83" t="s">
        <v>615</v>
      </c>
      <c r="D93" s="12" t="s">
        <v>616</v>
      </c>
      <c r="E93" s="85"/>
      <c r="F93" s="84" t="s">
        <v>215</v>
      </c>
      <c r="G93" s="86">
        <f>I93*(1-J93)</f>
        <v>1.48</v>
      </c>
      <c r="H93" s="105">
        <f>E93*G93</f>
        <v>0</v>
      </c>
      <c r="I93" s="86">
        <v>1.48</v>
      </c>
      <c r="J93" s="87">
        <f>I$16/100</f>
        <v>0</v>
      </c>
      <c r="K93" s="88">
        <v>0.05</v>
      </c>
      <c r="L93" s="89">
        <f>E93*K93</f>
        <v>0</v>
      </c>
    </row>
    <row r="94" spans="1:12" ht="12.75" customHeight="1" x14ac:dyDescent="0.25">
      <c r="D94" s="56"/>
      <c r="H94" s="107"/>
      <c r="I94" s="109"/>
    </row>
    <row r="95" spans="1:12" ht="12.75" customHeight="1" x14ac:dyDescent="0.25">
      <c r="D95" s="18" t="s">
        <v>65</v>
      </c>
      <c r="H95" s="107"/>
      <c r="I95" s="109"/>
    </row>
    <row r="96" spans="1:12" s="71" customFormat="1" ht="12.75" customHeight="1" x14ac:dyDescent="0.2">
      <c r="A96" s="93"/>
      <c r="B96" s="98" t="s">
        <v>107</v>
      </c>
      <c r="C96" s="83" t="s">
        <v>787</v>
      </c>
      <c r="D96" s="12" t="s">
        <v>788</v>
      </c>
      <c r="E96" s="85"/>
      <c r="F96" s="84" t="s">
        <v>215</v>
      </c>
      <c r="G96" s="86">
        <f t="shared" ref="G96:G110" si="25">I96*(1-J96)</f>
        <v>9.92</v>
      </c>
      <c r="H96" s="105">
        <f t="shared" ref="H96:H110" si="26">E96*G96</f>
        <v>0</v>
      </c>
      <c r="I96" s="86">
        <v>9.92</v>
      </c>
      <c r="J96" s="87">
        <f t="shared" ref="J96:J110" si="27">H$16/100</f>
        <v>0</v>
      </c>
      <c r="K96" s="88">
        <v>0.28000000000000003</v>
      </c>
      <c r="L96" s="89">
        <f t="shared" ref="L96:L110" si="28">E96*K96</f>
        <v>0</v>
      </c>
    </row>
    <row r="97" spans="1:12" s="71" customFormat="1" ht="6.95" customHeight="1" x14ac:dyDescent="0.2">
      <c r="A97" s="93"/>
      <c r="B97" s="98"/>
      <c r="C97" s="90"/>
      <c r="D97" s="12"/>
      <c r="E97" s="91"/>
      <c r="F97" s="84"/>
      <c r="G97" s="86"/>
      <c r="H97" s="106"/>
      <c r="I97" s="86"/>
      <c r="J97" s="92"/>
      <c r="K97" s="88"/>
      <c r="L97" s="89"/>
    </row>
    <row r="98" spans="1:12" s="71" customFormat="1" ht="12.75" customHeight="1" x14ac:dyDescent="0.2">
      <c r="A98" s="93"/>
      <c r="B98" s="98" t="s">
        <v>107</v>
      </c>
      <c r="C98" s="83" t="s">
        <v>789</v>
      </c>
      <c r="D98" s="12" t="s">
        <v>790</v>
      </c>
      <c r="E98" s="85"/>
      <c r="F98" s="84" t="s">
        <v>215</v>
      </c>
      <c r="G98" s="86">
        <f t="shared" si="25"/>
        <v>17.600000000000001</v>
      </c>
      <c r="H98" s="105">
        <f t="shared" si="26"/>
        <v>0</v>
      </c>
      <c r="I98" s="86">
        <v>17.600000000000001</v>
      </c>
      <c r="J98" s="87">
        <f t="shared" si="27"/>
        <v>0</v>
      </c>
      <c r="K98" s="88">
        <v>0.79</v>
      </c>
      <c r="L98" s="89">
        <f t="shared" si="28"/>
        <v>0</v>
      </c>
    </row>
    <row r="99" spans="1:12" s="71" customFormat="1" ht="12.75" customHeight="1" x14ac:dyDescent="0.2">
      <c r="A99" s="93"/>
      <c r="B99" s="98" t="s">
        <v>107</v>
      </c>
      <c r="C99" s="83" t="s">
        <v>791</v>
      </c>
      <c r="D99" s="12" t="s">
        <v>792</v>
      </c>
      <c r="E99" s="85"/>
      <c r="F99" s="84" t="s">
        <v>215</v>
      </c>
      <c r="G99" s="86">
        <f t="shared" si="25"/>
        <v>26.76</v>
      </c>
      <c r="H99" s="105">
        <f t="shared" si="26"/>
        <v>0</v>
      </c>
      <c r="I99" s="86">
        <v>26.76</v>
      </c>
      <c r="J99" s="87">
        <f t="shared" si="27"/>
        <v>0</v>
      </c>
      <c r="K99" s="88">
        <v>1</v>
      </c>
      <c r="L99" s="89">
        <f t="shared" si="28"/>
        <v>0</v>
      </c>
    </row>
    <row r="100" spans="1:12" s="71" customFormat="1" ht="12.75" customHeight="1" x14ac:dyDescent="0.2">
      <c r="A100" s="93"/>
      <c r="B100" s="98" t="s">
        <v>107</v>
      </c>
      <c r="C100" s="83" t="s">
        <v>793</v>
      </c>
      <c r="D100" s="12" t="s">
        <v>794</v>
      </c>
      <c r="E100" s="85"/>
      <c r="F100" s="84" t="s">
        <v>215</v>
      </c>
      <c r="G100" s="86">
        <f t="shared" si="25"/>
        <v>23.92</v>
      </c>
      <c r="H100" s="105">
        <f t="shared" si="26"/>
        <v>0</v>
      </c>
      <c r="I100" s="86">
        <v>23.92</v>
      </c>
      <c r="J100" s="87">
        <f t="shared" si="27"/>
        <v>0</v>
      </c>
      <c r="K100" s="88">
        <v>1.3</v>
      </c>
      <c r="L100" s="89">
        <f t="shared" si="28"/>
        <v>0</v>
      </c>
    </row>
    <row r="101" spans="1:12" s="71" customFormat="1" ht="12.75" customHeight="1" x14ac:dyDescent="0.2">
      <c r="A101" s="93"/>
      <c r="B101" s="98" t="s">
        <v>107</v>
      </c>
      <c r="C101" s="83" t="s">
        <v>795</v>
      </c>
      <c r="D101" s="12" t="s">
        <v>796</v>
      </c>
      <c r="E101" s="85"/>
      <c r="F101" s="84" t="s">
        <v>215</v>
      </c>
      <c r="G101" s="86">
        <f t="shared" si="25"/>
        <v>33.380000000000003</v>
      </c>
      <c r="H101" s="105">
        <f t="shared" si="26"/>
        <v>0</v>
      </c>
      <c r="I101" s="86">
        <v>33.380000000000003</v>
      </c>
      <c r="J101" s="87">
        <f t="shared" si="27"/>
        <v>0</v>
      </c>
      <c r="K101" s="88">
        <v>2.02</v>
      </c>
      <c r="L101" s="89">
        <f t="shared" si="28"/>
        <v>0</v>
      </c>
    </row>
    <row r="102" spans="1:12" s="71" customFormat="1" ht="12.75" customHeight="1" x14ac:dyDescent="0.2">
      <c r="A102" s="93"/>
      <c r="B102" s="98" t="s">
        <v>107</v>
      </c>
      <c r="C102" s="83" t="s">
        <v>797</v>
      </c>
      <c r="D102" s="12" t="s">
        <v>798</v>
      </c>
      <c r="E102" s="85"/>
      <c r="F102" s="84" t="s">
        <v>215</v>
      </c>
      <c r="G102" s="86">
        <f t="shared" si="25"/>
        <v>44.68</v>
      </c>
      <c r="H102" s="105">
        <f t="shared" si="26"/>
        <v>0</v>
      </c>
      <c r="I102" s="86">
        <v>44.68</v>
      </c>
      <c r="J102" s="87">
        <f t="shared" si="27"/>
        <v>0</v>
      </c>
      <c r="K102" s="88">
        <v>2.89</v>
      </c>
      <c r="L102" s="89">
        <f t="shared" si="28"/>
        <v>0</v>
      </c>
    </row>
    <row r="103" spans="1:12" s="71" customFormat="1" ht="12.75" customHeight="1" x14ac:dyDescent="0.2">
      <c r="A103" s="93"/>
      <c r="B103" s="98" t="s">
        <v>107</v>
      </c>
      <c r="C103" s="83" t="s">
        <v>799</v>
      </c>
      <c r="D103" s="12" t="s">
        <v>800</v>
      </c>
      <c r="E103" s="85"/>
      <c r="F103" s="84" t="s">
        <v>215</v>
      </c>
      <c r="G103" s="86">
        <f t="shared" si="25"/>
        <v>57.76</v>
      </c>
      <c r="H103" s="105">
        <f t="shared" si="26"/>
        <v>0</v>
      </c>
      <c r="I103" s="86">
        <v>57.76</v>
      </c>
      <c r="J103" s="87">
        <f t="shared" si="27"/>
        <v>0</v>
      </c>
      <c r="K103" s="88">
        <v>3.9</v>
      </c>
      <c r="L103" s="89">
        <f t="shared" si="28"/>
        <v>0</v>
      </c>
    </row>
    <row r="104" spans="1:12" s="71" customFormat="1" ht="6.95" customHeight="1" x14ac:dyDescent="0.2">
      <c r="A104" s="93"/>
      <c r="B104" s="98"/>
      <c r="C104" s="90"/>
      <c r="D104" s="12"/>
      <c r="E104" s="91"/>
      <c r="F104" s="84"/>
      <c r="G104" s="86"/>
      <c r="H104" s="106"/>
      <c r="I104" s="86"/>
      <c r="J104" s="92"/>
      <c r="K104" s="88"/>
      <c r="L104" s="89"/>
    </row>
    <row r="105" spans="1:12" s="71" customFormat="1" ht="12.75" customHeight="1" x14ac:dyDescent="0.2">
      <c r="A105" s="93"/>
      <c r="B105" s="98" t="s">
        <v>107</v>
      </c>
      <c r="C105" s="83" t="s">
        <v>801</v>
      </c>
      <c r="D105" s="12" t="s">
        <v>802</v>
      </c>
      <c r="E105" s="85"/>
      <c r="F105" s="84" t="s">
        <v>215</v>
      </c>
      <c r="G105" s="86">
        <f t="shared" si="25"/>
        <v>33.64</v>
      </c>
      <c r="H105" s="105">
        <f t="shared" si="26"/>
        <v>0</v>
      </c>
      <c r="I105" s="86">
        <v>33.64</v>
      </c>
      <c r="J105" s="87">
        <f t="shared" si="27"/>
        <v>0</v>
      </c>
      <c r="K105" s="88">
        <v>1.2</v>
      </c>
      <c r="L105" s="89">
        <f t="shared" si="28"/>
        <v>0</v>
      </c>
    </row>
    <row r="106" spans="1:12" s="71" customFormat="1" ht="12.75" customHeight="1" x14ac:dyDescent="0.2">
      <c r="A106" s="93"/>
      <c r="B106" s="98" t="s">
        <v>107</v>
      </c>
      <c r="C106" s="83" t="s">
        <v>803</v>
      </c>
      <c r="D106" s="12" t="s">
        <v>804</v>
      </c>
      <c r="E106" s="85"/>
      <c r="F106" s="84" t="s">
        <v>215</v>
      </c>
      <c r="G106" s="86">
        <f t="shared" si="25"/>
        <v>27.24</v>
      </c>
      <c r="H106" s="105">
        <f t="shared" si="26"/>
        <v>0</v>
      </c>
      <c r="I106" s="86">
        <v>27.24</v>
      </c>
      <c r="J106" s="87">
        <f t="shared" si="27"/>
        <v>0</v>
      </c>
      <c r="K106" s="88">
        <v>1.52</v>
      </c>
      <c r="L106" s="89">
        <f t="shared" si="28"/>
        <v>0</v>
      </c>
    </row>
    <row r="107" spans="1:12" s="71" customFormat="1" ht="12.75" customHeight="1" x14ac:dyDescent="0.2">
      <c r="A107" s="93"/>
      <c r="B107" s="98" t="s">
        <v>107</v>
      </c>
      <c r="C107" s="83" t="s">
        <v>805</v>
      </c>
      <c r="D107" s="12" t="s">
        <v>806</v>
      </c>
      <c r="E107" s="85"/>
      <c r="F107" s="84" t="s">
        <v>215</v>
      </c>
      <c r="G107" s="86">
        <f t="shared" si="25"/>
        <v>32.32</v>
      </c>
      <c r="H107" s="105">
        <f t="shared" si="26"/>
        <v>0</v>
      </c>
      <c r="I107" s="86">
        <v>32.32</v>
      </c>
      <c r="J107" s="87">
        <f t="shared" si="27"/>
        <v>0</v>
      </c>
      <c r="K107" s="88">
        <v>1.88</v>
      </c>
      <c r="L107" s="89">
        <f t="shared" si="28"/>
        <v>0</v>
      </c>
    </row>
    <row r="108" spans="1:12" s="71" customFormat="1" ht="12.75" customHeight="1" x14ac:dyDescent="0.2">
      <c r="A108" s="93"/>
      <c r="B108" s="98" t="s">
        <v>107</v>
      </c>
      <c r="C108" s="83" t="s">
        <v>807</v>
      </c>
      <c r="D108" s="12" t="s">
        <v>808</v>
      </c>
      <c r="E108" s="85"/>
      <c r="F108" s="84" t="s">
        <v>215</v>
      </c>
      <c r="G108" s="86">
        <f t="shared" si="25"/>
        <v>41.12</v>
      </c>
      <c r="H108" s="105">
        <f t="shared" si="26"/>
        <v>0</v>
      </c>
      <c r="I108" s="86">
        <v>41.12</v>
      </c>
      <c r="J108" s="87">
        <f t="shared" si="27"/>
        <v>0</v>
      </c>
      <c r="K108" s="88">
        <v>2.76</v>
      </c>
      <c r="L108" s="89">
        <f t="shared" si="28"/>
        <v>0</v>
      </c>
    </row>
    <row r="109" spans="1:12" s="71" customFormat="1" ht="12.75" customHeight="1" x14ac:dyDescent="0.2">
      <c r="A109" s="93"/>
      <c r="B109" s="98" t="s">
        <v>107</v>
      </c>
      <c r="C109" s="83" t="s">
        <v>809</v>
      </c>
      <c r="D109" s="12" t="s">
        <v>810</v>
      </c>
      <c r="E109" s="85"/>
      <c r="F109" s="84" t="s">
        <v>215</v>
      </c>
      <c r="G109" s="86">
        <f t="shared" si="25"/>
        <v>52.9</v>
      </c>
      <c r="H109" s="105">
        <f t="shared" si="26"/>
        <v>0</v>
      </c>
      <c r="I109" s="86">
        <v>52.9</v>
      </c>
      <c r="J109" s="87">
        <f t="shared" si="27"/>
        <v>0</v>
      </c>
      <c r="K109" s="88">
        <v>3.8</v>
      </c>
      <c r="L109" s="89">
        <f t="shared" si="28"/>
        <v>0</v>
      </c>
    </row>
    <row r="110" spans="1:12" s="71" customFormat="1" ht="12.75" customHeight="1" x14ac:dyDescent="0.2">
      <c r="A110" s="93"/>
      <c r="B110" s="98" t="s">
        <v>107</v>
      </c>
      <c r="C110" s="83" t="s">
        <v>811</v>
      </c>
      <c r="D110" s="12" t="s">
        <v>812</v>
      </c>
      <c r="E110" s="85"/>
      <c r="F110" s="84" t="s">
        <v>215</v>
      </c>
      <c r="G110" s="86">
        <f t="shared" si="25"/>
        <v>68.739999999999995</v>
      </c>
      <c r="H110" s="105">
        <f t="shared" si="26"/>
        <v>0</v>
      </c>
      <c r="I110" s="86">
        <v>68.739999999999995</v>
      </c>
      <c r="J110" s="87">
        <f t="shared" si="27"/>
        <v>0</v>
      </c>
      <c r="K110" s="88">
        <v>5.03</v>
      </c>
      <c r="L110" s="89">
        <f t="shared" si="28"/>
        <v>0</v>
      </c>
    </row>
    <row r="111" spans="1:12" ht="12.75" customHeight="1" x14ac:dyDescent="0.25">
      <c r="D111" s="56"/>
      <c r="H111" s="107"/>
      <c r="I111" s="109"/>
    </row>
    <row r="112" spans="1:12" ht="12.75" customHeight="1" x14ac:dyDescent="0.25">
      <c r="D112" s="18" t="s">
        <v>66</v>
      </c>
      <c r="H112" s="107"/>
      <c r="I112" s="109"/>
    </row>
    <row r="113" spans="1:12" s="71" customFormat="1" ht="12.75" customHeight="1" x14ac:dyDescent="0.2">
      <c r="A113" s="93"/>
      <c r="B113" s="98" t="s">
        <v>107</v>
      </c>
      <c r="C113" s="83" t="s">
        <v>813</v>
      </c>
      <c r="D113" s="12" t="s">
        <v>814</v>
      </c>
      <c r="E113" s="85"/>
      <c r="F113" s="84" t="s">
        <v>215</v>
      </c>
      <c r="G113" s="86">
        <f t="shared" ref="G113:G118" si="29">I113*(1-J113)</f>
        <v>8.8000000000000007</v>
      </c>
      <c r="H113" s="105">
        <f t="shared" ref="H113:H118" si="30">E113*G113</f>
        <v>0</v>
      </c>
      <c r="I113" s="86">
        <v>8.8000000000000007</v>
      </c>
      <c r="J113" s="87">
        <f t="shared" ref="J113:J118" si="31">H$16/100</f>
        <v>0</v>
      </c>
      <c r="K113" s="88">
        <v>0.31</v>
      </c>
      <c r="L113" s="89">
        <f t="shared" ref="L113:L118" si="32">E113*K113</f>
        <v>0</v>
      </c>
    </row>
    <row r="114" spans="1:12" s="71" customFormat="1" ht="12.75" customHeight="1" x14ac:dyDescent="0.2">
      <c r="A114" s="93"/>
      <c r="B114" s="98" t="s">
        <v>107</v>
      </c>
      <c r="C114" s="83" t="s">
        <v>815</v>
      </c>
      <c r="D114" s="12" t="s">
        <v>816</v>
      </c>
      <c r="E114" s="85"/>
      <c r="F114" s="84" t="s">
        <v>215</v>
      </c>
      <c r="G114" s="86">
        <f t="shared" si="29"/>
        <v>11.44</v>
      </c>
      <c r="H114" s="105">
        <f t="shared" si="30"/>
        <v>0</v>
      </c>
      <c r="I114" s="86">
        <v>11.44</v>
      </c>
      <c r="J114" s="87">
        <f t="shared" si="31"/>
        <v>0</v>
      </c>
      <c r="K114" s="88">
        <v>0.48</v>
      </c>
      <c r="L114" s="89">
        <f t="shared" si="32"/>
        <v>0</v>
      </c>
    </row>
    <row r="115" spans="1:12" s="71" customFormat="1" ht="12.75" customHeight="1" x14ac:dyDescent="0.2">
      <c r="A115" s="93"/>
      <c r="B115" s="98" t="s">
        <v>107</v>
      </c>
      <c r="C115" s="83" t="s">
        <v>817</v>
      </c>
      <c r="D115" s="12" t="s">
        <v>818</v>
      </c>
      <c r="E115" s="85"/>
      <c r="F115" s="84" t="s">
        <v>215</v>
      </c>
      <c r="G115" s="86">
        <f t="shared" si="29"/>
        <v>14.68</v>
      </c>
      <c r="H115" s="105">
        <f t="shared" si="30"/>
        <v>0</v>
      </c>
      <c r="I115" s="86">
        <v>14.68</v>
      </c>
      <c r="J115" s="87">
        <f t="shared" si="31"/>
        <v>0</v>
      </c>
      <c r="K115" s="88">
        <v>0.67</v>
      </c>
      <c r="L115" s="89">
        <f t="shared" si="32"/>
        <v>0</v>
      </c>
    </row>
    <row r="116" spans="1:12" s="71" customFormat="1" ht="12.75" customHeight="1" x14ac:dyDescent="0.2">
      <c r="A116" s="93"/>
      <c r="B116" s="98" t="s">
        <v>107</v>
      </c>
      <c r="C116" s="83" t="s">
        <v>819</v>
      </c>
      <c r="D116" s="12" t="s">
        <v>820</v>
      </c>
      <c r="E116" s="85"/>
      <c r="F116" s="84" t="s">
        <v>215</v>
      </c>
      <c r="G116" s="86">
        <f t="shared" si="29"/>
        <v>20.62</v>
      </c>
      <c r="H116" s="105">
        <f t="shared" si="30"/>
        <v>0</v>
      </c>
      <c r="I116" s="86">
        <v>20.62</v>
      </c>
      <c r="J116" s="87">
        <f t="shared" si="31"/>
        <v>0</v>
      </c>
      <c r="K116" s="88">
        <v>1.1299999999999999</v>
      </c>
      <c r="L116" s="89">
        <f t="shared" si="32"/>
        <v>0</v>
      </c>
    </row>
    <row r="117" spans="1:12" s="71" customFormat="1" ht="12.75" customHeight="1" x14ac:dyDescent="0.2">
      <c r="A117" s="93"/>
      <c r="B117" s="98" t="s">
        <v>107</v>
      </c>
      <c r="C117" s="83" t="s">
        <v>821</v>
      </c>
      <c r="D117" s="12" t="s">
        <v>822</v>
      </c>
      <c r="E117" s="85"/>
      <c r="F117" s="84" t="s">
        <v>215</v>
      </c>
      <c r="G117" s="86">
        <f t="shared" si="29"/>
        <v>28.34</v>
      </c>
      <c r="H117" s="105">
        <f t="shared" si="30"/>
        <v>0</v>
      </c>
      <c r="I117" s="86">
        <v>28.34</v>
      </c>
      <c r="J117" s="87">
        <f t="shared" si="31"/>
        <v>0</v>
      </c>
      <c r="K117" s="88">
        <v>1.71</v>
      </c>
      <c r="L117" s="89">
        <f t="shared" si="32"/>
        <v>0</v>
      </c>
    </row>
    <row r="118" spans="1:12" s="71" customFormat="1" ht="12.75" customHeight="1" x14ac:dyDescent="0.2">
      <c r="A118" s="93"/>
      <c r="B118" s="98" t="s">
        <v>107</v>
      </c>
      <c r="C118" s="83" t="s">
        <v>823</v>
      </c>
      <c r="D118" s="12" t="s">
        <v>824</v>
      </c>
      <c r="E118" s="85"/>
      <c r="F118" s="84" t="s">
        <v>215</v>
      </c>
      <c r="G118" s="86">
        <f t="shared" si="29"/>
        <v>38.28</v>
      </c>
      <c r="H118" s="105">
        <f t="shared" si="30"/>
        <v>0</v>
      </c>
      <c r="I118" s="86">
        <v>38.28</v>
      </c>
      <c r="J118" s="87">
        <f t="shared" si="31"/>
        <v>0</v>
      </c>
      <c r="K118" s="88">
        <v>2.39</v>
      </c>
      <c r="L118" s="89">
        <f t="shared" si="32"/>
        <v>0</v>
      </c>
    </row>
    <row r="119" spans="1:12" ht="12.75" customHeight="1" x14ac:dyDescent="0.25">
      <c r="D119" s="72"/>
      <c r="H119" s="107"/>
      <c r="I119" s="109"/>
    </row>
    <row r="120" spans="1:12" ht="12.75" customHeight="1" x14ac:dyDescent="0.25">
      <c r="D120" s="18" t="s">
        <v>68</v>
      </c>
      <c r="H120" s="107"/>
      <c r="I120" s="109"/>
    </row>
    <row r="121" spans="1:12" s="71" customFormat="1" ht="12.75" customHeight="1" x14ac:dyDescent="0.2">
      <c r="A121" s="93"/>
      <c r="B121" s="98" t="s">
        <v>107</v>
      </c>
      <c r="C121" s="83" t="s">
        <v>825</v>
      </c>
      <c r="D121" s="12" t="s">
        <v>826</v>
      </c>
      <c r="E121" s="85"/>
      <c r="F121" s="84" t="s">
        <v>215</v>
      </c>
      <c r="G121" s="86">
        <f t="shared" ref="G121:G135" si="33">I121*(1-J121)</f>
        <v>12.56</v>
      </c>
      <c r="H121" s="105">
        <f t="shared" ref="H121:H135" si="34">E121*G121</f>
        <v>0</v>
      </c>
      <c r="I121" s="86">
        <v>12.56</v>
      </c>
      <c r="J121" s="87">
        <f t="shared" ref="J121:J135" si="35">H$16/100</f>
        <v>0</v>
      </c>
      <c r="K121" s="88">
        <v>0.31</v>
      </c>
      <c r="L121" s="89">
        <f t="shared" ref="L121:L135" si="36">E121*K121</f>
        <v>0</v>
      </c>
    </row>
    <row r="122" spans="1:12" s="71" customFormat="1" ht="6.95" customHeight="1" x14ac:dyDescent="0.2">
      <c r="A122" s="93"/>
      <c r="B122" s="98"/>
      <c r="C122" s="90"/>
      <c r="D122" s="12"/>
      <c r="E122" s="91"/>
      <c r="F122" s="84"/>
      <c r="G122" s="86"/>
      <c r="H122" s="106"/>
      <c r="I122" s="86"/>
      <c r="J122" s="92"/>
      <c r="K122" s="88"/>
      <c r="L122" s="89"/>
    </row>
    <row r="123" spans="1:12" s="71" customFormat="1" ht="12.75" customHeight="1" x14ac:dyDescent="0.2">
      <c r="A123" s="93"/>
      <c r="B123" s="98" t="s">
        <v>107</v>
      </c>
      <c r="C123" s="83" t="s">
        <v>827</v>
      </c>
      <c r="D123" s="12" t="s">
        <v>828</v>
      </c>
      <c r="E123" s="85"/>
      <c r="F123" s="84" t="s">
        <v>215</v>
      </c>
      <c r="G123" s="86">
        <f t="shared" si="33"/>
        <v>19.16</v>
      </c>
      <c r="H123" s="105">
        <f t="shared" si="34"/>
        <v>0</v>
      </c>
      <c r="I123" s="86">
        <v>19.16</v>
      </c>
      <c r="J123" s="87">
        <f t="shared" si="35"/>
        <v>0</v>
      </c>
      <c r="K123" s="88">
        <v>0.56999999999999995</v>
      </c>
      <c r="L123" s="89">
        <f t="shared" si="36"/>
        <v>0</v>
      </c>
    </row>
    <row r="124" spans="1:12" s="71" customFormat="1" ht="12.75" customHeight="1" x14ac:dyDescent="0.2">
      <c r="A124" s="93"/>
      <c r="B124" s="98" t="s">
        <v>107</v>
      </c>
      <c r="C124" s="83" t="s">
        <v>829</v>
      </c>
      <c r="D124" s="12" t="s">
        <v>830</v>
      </c>
      <c r="E124" s="85"/>
      <c r="F124" s="84" t="s">
        <v>215</v>
      </c>
      <c r="G124" s="86">
        <f t="shared" si="33"/>
        <v>26.16</v>
      </c>
      <c r="H124" s="105">
        <f t="shared" si="34"/>
        <v>0</v>
      </c>
      <c r="I124" s="86">
        <v>26.16</v>
      </c>
      <c r="J124" s="87">
        <f t="shared" si="35"/>
        <v>0</v>
      </c>
      <c r="K124" s="88">
        <v>0.71</v>
      </c>
      <c r="L124" s="89">
        <f t="shared" si="36"/>
        <v>0</v>
      </c>
    </row>
    <row r="125" spans="1:12" s="71" customFormat="1" ht="12.75" customHeight="1" x14ac:dyDescent="0.2">
      <c r="A125" s="93"/>
      <c r="B125" s="98" t="s">
        <v>107</v>
      </c>
      <c r="C125" s="83" t="s">
        <v>831</v>
      </c>
      <c r="D125" s="12" t="s">
        <v>832</v>
      </c>
      <c r="E125" s="85"/>
      <c r="F125" s="84" t="s">
        <v>215</v>
      </c>
      <c r="G125" s="86">
        <f t="shared" si="33"/>
        <v>21.68</v>
      </c>
      <c r="H125" s="105">
        <f t="shared" si="34"/>
        <v>0</v>
      </c>
      <c r="I125" s="86">
        <v>21.68</v>
      </c>
      <c r="J125" s="87">
        <f t="shared" si="35"/>
        <v>0</v>
      </c>
      <c r="K125" s="88">
        <v>0.84</v>
      </c>
      <c r="L125" s="89">
        <f t="shared" si="36"/>
        <v>0</v>
      </c>
    </row>
    <row r="126" spans="1:12" s="71" customFormat="1" ht="12.75" customHeight="1" x14ac:dyDescent="0.2">
      <c r="A126" s="93"/>
      <c r="B126" s="98" t="s">
        <v>107</v>
      </c>
      <c r="C126" s="83" t="s">
        <v>833</v>
      </c>
      <c r="D126" s="12" t="s">
        <v>834</v>
      </c>
      <c r="E126" s="85"/>
      <c r="F126" s="84" t="s">
        <v>215</v>
      </c>
      <c r="G126" s="86">
        <f t="shared" si="33"/>
        <v>24.32</v>
      </c>
      <c r="H126" s="105">
        <f t="shared" si="34"/>
        <v>0</v>
      </c>
      <c r="I126" s="86">
        <v>24.32</v>
      </c>
      <c r="J126" s="87">
        <f t="shared" si="35"/>
        <v>0</v>
      </c>
      <c r="K126" s="88">
        <v>1.1200000000000001</v>
      </c>
      <c r="L126" s="89">
        <f t="shared" si="36"/>
        <v>0</v>
      </c>
    </row>
    <row r="127" spans="1:12" s="71" customFormat="1" ht="12.75" customHeight="1" x14ac:dyDescent="0.2">
      <c r="A127" s="93"/>
      <c r="B127" s="98" t="s">
        <v>107</v>
      </c>
      <c r="C127" s="83" t="s">
        <v>835</v>
      </c>
      <c r="D127" s="12" t="s">
        <v>836</v>
      </c>
      <c r="E127" s="85"/>
      <c r="F127" s="84" t="s">
        <v>215</v>
      </c>
      <c r="G127" s="86">
        <f t="shared" si="33"/>
        <v>34.68</v>
      </c>
      <c r="H127" s="105">
        <f t="shared" si="34"/>
        <v>0</v>
      </c>
      <c r="I127" s="86">
        <v>34.68</v>
      </c>
      <c r="J127" s="87">
        <f t="shared" si="35"/>
        <v>0</v>
      </c>
      <c r="K127" s="88">
        <v>1.39</v>
      </c>
      <c r="L127" s="89">
        <f t="shared" si="36"/>
        <v>0</v>
      </c>
    </row>
    <row r="128" spans="1:12" s="71" customFormat="1" ht="12.75" customHeight="1" x14ac:dyDescent="0.2">
      <c r="A128" s="93"/>
      <c r="B128" s="98" t="s">
        <v>107</v>
      </c>
      <c r="C128" s="83" t="s">
        <v>837</v>
      </c>
      <c r="D128" s="12" t="s">
        <v>838</v>
      </c>
      <c r="E128" s="85"/>
      <c r="F128" s="84" t="s">
        <v>215</v>
      </c>
      <c r="G128" s="86">
        <f t="shared" si="33"/>
        <v>33.4</v>
      </c>
      <c r="H128" s="105">
        <f t="shared" si="34"/>
        <v>0</v>
      </c>
      <c r="I128" s="86">
        <v>33.4</v>
      </c>
      <c r="J128" s="87">
        <f t="shared" si="35"/>
        <v>0</v>
      </c>
      <c r="K128" s="88">
        <v>1.67</v>
      </c>
      <c r="L128" s="89">
        <f t="shared" si="36"/>
        <v>0</v>
      </c>
    </row>
    <row r="129" spans="1:12" s="71" customFormat="1" ht="6.95" customHeight="1" x14ac:dyDescent="0.2">
      <c r="A129" s="93"/>
      <c r="B129" s="98"/>
      <c r="C129" s="90"/>
      <c r="D129" s="12"/>
      <c r="E129" s="91"/>
      <c r="F129" s="84"/>
      <c r="G129" s="86"/>
      <c r="H129" s="106"/>
      <c r="I129" s="86"/>
      <c r="J129" s="92"/>
      <c r="K129" s="88"/>
      <c r="L129" s="89"/>
    </row>
    <row r="130" spans="1:12" s="71" customFormat="1" ht="12.75" customHeight="1" x14ac:dyDescent="0.2">
      <c r="A130" s="93"/>
      <c r="B130" s="98" t="s">
        <v>107</v>
      </c>
      <c r="C130" s="83" t="s">
        <v>839</v>
      </c>
      <c r="D130" s="12" t="s">
        <v>840</v>
      </c>
      <c r="E130" s="85"/>
      <c r="F130" s="84" t="s">
        <v>215</v>
      </c>
      <c r="G130" s="86">
        <f t="shared" si="33"/>
        <v>31.32</v>
      </c>
      <c r="H130" s="105">
        <f t="shared" si="34"/>
        <v>0</v>
      </c>
      <c r="I130" s="86">
        <v>31.32</v>
      </c>
      <c r="J130" s="87">
        <f t="shared" si="35"/>
        <v>0</v>
      </c>
      <c r="K130" s="88">
        <v>0.89</v>
      </c>
      <c r="L130" s="89">
        <f t="shared" si="36"/>
        <v>0</v>
      </c>
    </row>
    <row r="131" spans="1:12" s="71" customFormat="1" ht="12.75" customHeight="1" x14ac:dyDescent="0.2">
      <c r="A131" s="93"/>
      <c r="B131" s="98" t="s">
        <v>107</v>
      </c>
      <c r="C131" s="83" t="s">
        <v>841</v>
      </c>
      <c r="D131" s="12" t="s">
        <v>842</v>
      </c>
      <c r="E131" s="85"/>
      <c r="F131" s="84" t="s">
        <v>215</v>
      </c>
      <c r="G131" s="86">
        <f t="shared" si="33"/>
        <v>36.32</v>
      </c>
      <c r="H131" s="105">
        <f t="shared" si="34"/>
        <v>0</v>
      </c>
      <c r="I131" s="86">
        <v>36.32</v>
      </c>
      <c r="J131" s="87">
        <f t="shared" si="35"/>
        <v>0</v>
      </c>
      <c r="K131" s="88">
        <v>1.06</v>
      </c>
      <c r="L131" s="89">
        <f t="shared" si="36"/>
        <v>0</v>
      </c>
    </row>
    <row r="132" spans="1:12" s="71" customFormat="1" ht="12.75" customHeight="1" x14ac:dyDescent="0.2">
      <c r="A132" s="93"/>
      <c r="B132" s="98" t="s">
        <v>107</v>
      </c>
      <c r="C132" s="83" t="s">
        <v>843</v>
      </c>
      <c r="D132" s="12" t="s">
        <v>844</v>
      </c>
      <c r="E132" s="85"/>
      <c r="F132" s="84" t="s">
        <v>215</v>
      </c>
      <c r="G132" s="86">
        <f t="shared" si="33"/>
        <v>26.8</v>
      </c>
      <c r="H132" s="105">
        <f t="shared" si="34"/>
        <v>0</v>
      </c>
      <c r="I132" s="86">
        <v>26.8</v>
      </c>
      <c r="J132" s="87">
        <f t="shared" si="35"/>
        <v>0</v>
      </c>
      <c r="K132" s="88">
        <v>1.22</v>
      </c>
      <c r="L132" s="89">
        <f t="shared" si="36"/>
        <v>0</v>
      </c>
    </row>
    <row r="133" spans="1:12" s="71" customFormat="1" ht="12.75" customHeight="1" x14ac:dyDescent="0.2">
      <c r="A133" s="93"/>
      <c r="B133" s="98" t="s">
        <v>107</v>
      </c>
      <c r="C133" s="83" t="s">
        <v>845</v>
      </c>
      <c r="D133" s="12" t="s">
        <v>846</v>
      </c>
      <c r="E133" s="85"/>
      <c r="F133" s="84" t="s">
        <v>215</v>
      </c>
      <c r="G133" s="86">
        <f t="shared" si="33"/>
        <v>34.28</v>
      </c>
      <c r="H133" s="105">
        <f t="shared" si="34"/>
        <v>0</v>
      </c>
      <c r="I133" s="86">
        <v>34.28</v>
      </c>
      <c r="J133" s="87">
        <f t="shared" si="35"/>
        <v>0</v>
      </c>
      <c r="K133" s="88">
        <v>1.55</v>
      </c>
      <c r="L133" s="89">
        <f t="shared" si="36"/>
        <v>0</v>
      </c>
    </row>
    <row r="134" spans="1:12" s="71" customFormat="1" ht="12.75" customHeight="1" x14ac:dyDescent="0.2">
      <c r="A134" s="93"/>
      <c r="B134" s="98" t="s">
        <v>107</v>
      </c>
      <c r="C134" s="83" t="s">
        <v>847</v>
      </c>
      <c r="D134" s="12" t="s">
        <v>848</v>
      </c>
      <c r="E134" s="85"/>
      <c r="F134" s="84" t="s">
        <v>215</v>
      </c>
      <c r="G134" s="86">
        <f t="shared" si="33"/>
        <v>43.36</v>
      </c>
      <c r="H134" s="105">
        <f t="shared" si="34"/>
        <v>0</v>
      </c>
      <c r="I134" s="86">
        <v>43.36</v>
      </c>
      <c r="J134" s="87">
        <f t="shared" si="35"/>
        <v>0</v>
      </c>
      <c r="K134" s="88">
        <v>1.89</v>
      </c>
      <c r="L134" s="89">
        <f t="shared" si="36"/>
        <v>0</v>
      </c>
    </row>
    <row r="135" spans="1:12" s="71" customFormat="1" ht="12.75" customHeight="1" x14ac:dyDescent="0.2">
      <c r="A135" s="93"/>
      <c r="B135" s="98" t="s">
        <v>107</v>
      </c>
      <c r="C135" s="83" t="s">
        <v>849</v>
      </c>
      <c r="D135" s="12" t="s">
        <v>850</v>
      </c>
      <c r="E135" s="85"/>
      <c r="F135" s="84" t="s">
        <v>215</v>
      </c>
      <c r="G135" s="86">
        <f t="shared" si="33"/>
        <v>40.119999999999997</v>
      </c>
      <c r="H135" s="105">
        <f t="shared" si="34"/>
        <v>0</v>
      </c>
      <c r="I135" s="86">
        <v>40.119999999999997</v>
      </c>
      <c r="J135" s="87">
        <f t="shared" si="35"/>
        <v>0</v>
      </c>
      <c r="K135" s="88">
        <v>2.2200000000000002</v>
      </c>
      <c r="L135" s="89">
        <f t="shared" si="36"/>
        <v>0</v>
      </c>
    </row>
    <row r="136" spans="1:12" ht="12.75" customHeight="1" x14ac:dyDescent="0.25">
      <c r="D136" s="72"/>
      <c r="H136" s="107"/>
      <c r="I136" s="109"/>
    </row>
    <row r="137" spans="1:12" ht="12.75" customHeight="1" x14ac:dyDescent="0.25">
      <c r="D137" s="18" t="s">
        <v>69</v>
      </c>
      <c r="H137" s="107"/>
      <c r="I137" s="109"/>
    </row>
    <row r="138" spans="1:12" s="71" customFormat="1" ht="12.75" customHeight="1" x14ac:dyDescent="0.2">
      <c r="A138" s="93"/>
      <c r="B138" s="98" t="s">
        <v>107</v>
      </c>
      <c r="C138" s="83" t="s">
        <v>851</v>
      </c>
      <c r="D138" s="12" t="s">
        <v>852</v>
      </c>
      <c r="E138" s="85"/>
      <c r="F138" s="84" t="s">
        <v>215</v>
      </c>
      <c r="G138" s="86">
        <f t="shared" ref="G138:G143" si="37">I138*(1-J138)</f>
        <v>8.8000000000000007</v>
      </c>
      <c r="H138" s="105">
        <f t="shared" ref="H138:H143" si="38">E138*G138</f>
        <v>0</v>
      </c>
      <c r="I138" s="86">
        <v>8.8000000000000007</v>
      </c>
      <c r="J138" s="87">
        <f t="shared" ref="J138:J143" si="39">H$16/100</f>
        <v>0</v>
      </c>
      <c r="K138" s="88">
        <v>0.27</v>
      </c>
      <c r="L138" s="89">
        <f t="shared" ref="L138:L143" si="40">E138*K138</f>
        <v>0</v>
      </c>
    </row>
    <row r="139" spans="1:12" s="71" customFormat="1" ht="12.75" customHeight="1" x14ac:dyDescent="0.2">
      <c r="A139" s="93"/>
      <c r="B139" s="98" t="s">
        <v>107</v>
      </c>
      <c r="C139" s="83" t="s">
        <v>853</v>
      </c>
      <c r="D139" s="12" t="s">
        <v>854</v>
      </c>
      <c r="E139" s="85"/>
      <c r="F139" s="84" t="s">
        <v>215</v>
      </c>
      <c r="G139" s="86">
        <f t="shared" si="37"/>
        <v>10.36</v>
      </c>
      <c r="H139" s="105">
        <f t="shared" si="38"/>
        <v>0</v>
      </c>
      <c r="I139" s="86">
        <v>10.36</v>
      </c>
      <c r="J139" s="87">
        <f t="shared" si="39"/>
        <v>0</v>
      </c>
      <c r="K139" s="88">
        <v>0.37</v>
      </c>
      <c r="L139" s="89">
        <f t="shared" si="40"/>
        <v>0</v>
      </c>
    </row>
    <row r="140" spans="1:12" s="71" customFormat="1" ht="12.75" customHeight="1" x14ac:dyDescent="0.2">
      <c r="A140" s="93"/>
      <c r="B140" s="98" t="s">
        <v>107</v>
      </c>
      <c r="C140" s="83" t="s">
        <v>855</v>
      </c>
      <c r="D140" s="12" t="s">
        <v>856</v>
      </c>
      <c r="E140" s="85"/>
      <c r="F140" s="84" t="s">
        <v>215</v>
      </c>
      <c r="G140" s="86">
        <f t="shared" si="37"/>
        <v>11.54</v>
      </c>
      <c r="H140" s="105">
        <f t="shared" si="38"/>
        <v>0</v>
      </c>
      <c r="I140" s="86">
        <v>11.54</v>
      </c>
      <c r="J140" s="87">
        <f t="shared" si="39"/>
        <v>0</v>
      </c>
      <c r="K140" s="88">
        <v>0.47</v>
      </c>
      <c r="L140" s="89">
        <f t="shared" si="40"/>
        <v>0</v>
      </c>
    </row>
    <row r="141" spans="1:12" s="71" customFormat="1" ht="12.75" customHeight="1" x14ac:dyDescent="0.2">
      <c r="A141" s="93"/>
      <c r="B141" s="98" t="s">
        <v>107</v>
      </c>
      <c r="C141" s="83" t="s">
        <v>857</v>
      </c>
      <c r="D141" s="12" t="s">
        <v>858</v>
      </c>
      <c r="E141" s="85"/>
      <c r="F141" s="84" t="s">
        <v>215</v>
      </c>
      <c r="G141" s="86">
        <f t="shared" si="37"/>
        <v>13.5</v>
      </c>
      <c r="H141" s="105">
        <f t="shared" si="38"/>
        <v>0</v>
      </c>
      <c r="I141" s="86">
        <v>13.5</v>
      </c>
      <c r="J141" s="87">
        <f t="shared" si="39"/>
        <v>0</v>
      </c>
      <c r="K141" s="88">
        <v>0.67</v>
      </c>
      <c r="L141" s="89">
        <f t="shared" si="40"/>
        <v>0</v>
      </c>
    </row>
    <row r="142" spans="1:12" s="71" customFormat="1" ht="12.75" customHeight="1" x14ac:dyDescent="0.2">
      <c r="A142" s="93"/>
      <c r="B142" s="98" t="s">
        <v>107</v>
      </c>
      <c r="C142" s="83" t="s">
        <v>859</v>
      </c>
      <c r="D142" s="12" t="s">
        <v>860</v>
      </c>
      <c r="E142" s="85"/>
      <c r="F142" s="84" t="s">
        <v>215</v>
      </c>
      <c r="G142" s="86">
        <f t="shared" si="37"/>
        <v>18.88</v>
      </c>
      <c r="H142" s="105">
        <f t="shared" si="38"/>
        <v>0</v>
      </c>
      <c r="I142" s="86">
        <v>18.88</v>
      </c>
      <c r="J142" s="87">
        <f t="shared" si="39"/>
        <v>0</v>
      </c>
      <c r="K142" s="88">
        <v>0.88</v>
      </c>
      <c r="L142" s="89">
        <f t="shared" si="40"/>
        <v>0</v>
      </c>
    </row>
    <row r="143" spans="1:12" s="71" customFormat="1" ht="12.75" customHeight="1" x14ac:dyDescent="0.2">
      <c r="A143" s="93"/>
      <c r="B143" s="98" t="s">
        <v>107</v>
      </c>
      <c r="C143" s="83" t="s">
        <v>861</v>
      </c>
      <c r="D143" s="12" t="s">
        <v>862</v>
      </c>
      <c r="E143" s="85"/>
      <c r="F143" s="84" t="s">
        <v>215</v>
      </c>
      <c r="G143" s="86">
        <f t="shared" si="37"/>
        <v>20.239999999999998</v>
      </c>
      <c r="H143" s="105">
        <f t="shared" si="38"/>
        <v>0</v>
      </c>
      <c r="I143" s="86">
        <v>20.239999999999998</v>
      </c>
      <c r="J143" s="87">
        <f t="shared" si="39"/>
        <v>0</v>
      </c>
      <c r="K143" s="88">
        <v>1.08</v>
      </c>
      <c r="L143" s="89">
        <f t="shared" si="40"/>
        <v>0</v>
      </c>
    </row>
    <row r="144" spans="1:12" ht="12.75" customHeight="1" x14ac:dyDescent="0.25">
      <c r="D144" s="72"/>
      <c r="H144" s="107"/>
      <c r="I144" s="109"/>
    </row>
    <row r="145" spans="1:12" ht="12.75" customHeight="1" x14ac:dyDescent="0.25">
      <c r="D145" s="18" t="s">
        <v>70</v>
      </c>
      <c r="H145" s="107"/>
      <c r="I145" s="109"/>
    </row>
    <row r="146" spans="1:12" s="71" customFormat="1" ht="12.75" customHeight="1" x14ac:dyDescent="0.2">
      <c r="A146" s="93"/>
      <c r="B146" s="98" t="s">
        <v>107</v>
      </c>
      <c r="C146" s="83" t="s">
        <v>863</v>
      </c>
      <c r="D146" s="12" t="s">
        <v>864</v>
      </c>
      <c r="E146" s="85"/>
      <c r="F146" s="84" t="s">
        <v>215</v>
      </c>
      <c r="G146" s="86">
        <f t="shared" ref="G146:G160" si="41">I146*(1-J146)</f>
        <v>11.32</v>
      </c>
      <c r="H146" s="105">
        <f t="shared" ref="H146:H160" si="42">E146*G146</f>
        <v>0</v>
      </c>
      <c r="I146" s="86">
        <v>11.32</v>
      </c>
      <c r="J146" s="87">
        <f t="shared" ref="J146:J160" si="43">H$16/100</f>
        <v>0</v>
      </c>
      <c r="K146" s="88">
        <v>0.3</v>
      </c>
      <c r="L146" s="89">
        <f t="shared" ref="L146:L160" si="44">E146*K146</f>
        <v>0</v>
      </c>
    </row>
    <row r="147" spans="1:12" s="71" customFormat="1" ht="6.95" customHeight="1" x14ac:dyDescent="0.2">
      <c r="A147" s="93"/>
      <c r="B147" s="98"/>
      <c r="C147" s="90"/>
      <c r="D147" s="12"/>
      <c r="E147" s="91"/>
      <c r="F147" s="84"/>
      <c r="G147" s="86"/>
      <c r="H147" s="106"/>
      <c r="I147" s="86"/>
      <c r="J147" s="92"/>
      <c r="K147" s="88"/>
      <c r="L147" s="89"/>
    </row>
    <row r="148" spans="1:12" s="71" customFormat="1" ht="12.75" customHeight="1" x14ac:dyDescent="0.2">
      <c r="A148" s="93"/>
      <c r="B148" s="98" t="s">
        <v>107</v>
      </c>
      <c r="C148" s="83" t="s">
        <v>865</v>
      </c>
      <c r="D148" s="12" t="s">
        <v>866</v>
      </c>
      <c r="E148" s="85"/>
      <c r="F148" s="84" t="s">
        <v>215</v>
      </c>
      <c r="G148" s="86">
        <f t="shared" si="41"/>
        <v>18.079999999999998</v>
      </c>
      <c r="H148" s="105">
        <f t="shared" si="42"/>
        <v>0</v>
      </c>
      <c r="I148" s="86">
        <v>18.079999999999998</v>
      </c>
      <c r="J148" s="87">
        <f t="shared" si="43"/>
        <v>0</v>
      </c>
      <c r="K148" s="88">
        <v>0.51</v>
      </c>
      <c r="L148" s="89">
        <f t="shared" si="44"/>
        <v>0</v>
      </c>
    </row>
    <row r="149" spans="1:12" s="71" customFormat="1" ht="12.75" customHeight="1" x14ac:dyDescent="0.2">
      <c r="A149" s="93"/>
      <c r="B149" s="98" t="s">
        <v>107</v>
      </c>
      <c r="C149" s="83" t="s">
        <v>867</v>
      </c>
      <c r="D149" s="12" t="s">
        <v>868</v>
      </c>
      <c r="E149" s="85"/>
      <c r="F149" s="84" t="s">
        <v>215</v>
      </c>
      <c r="G149" s="86">
        <f t="shared" si="41"/>
        <v>21.68</v>
      </c>
      <c r="H149" s="105">
        <f t="shared" si="42"/>
        <v>0</v>
      </c>
      <c r="I149" s="86">
        <v>21.68</v>
      </c>
      <c r="J149" s="87">
        <f t="shared" si="43"/>
        <v>0</v>
      </c>
      <c r="K149" s="88">
        <v>0.62</v>
      </c>
      <c r="L149" s="89">
        <f t="shared" si="44"/>
        <v>0</v>
      </c>
    </row>
    <row r="150" spans="1:12" s="71" customFormat="1" ht="12.75" customHeight="1" x14ac:dyDescent="0.2">
      <c r="A150" s="93"/>
      <c r="B150" s="98" t="s">
        <v>107</v>
      </c>
      <c r="C150" s="83" t="s">
        <v>869</v>
      </c>
      <c r="D150" s="12" t="s">
        <v>870</v>
      </c>
      <c r="E150" s="85"/>
      <c r="F150" s="84" t="s">
        <v>215</v>
      </c>
      <c r="G150" s="86">
        <f t="shared" si="41"/>
        <v>18.399999999999999</v>
      </c>
      <c r="H150" s="105">
        <f t="shared" si="42"/>
        <v>0</v>
      </c>
      <c r="I150" s="86">
        <v>18.399999999999999</v>
      </c>
      <c r="J150" s="87">
        <f t="shared" si="43"/>
        <v>0</v>
      </c>
      <c r="K150" s="88">
        <v>0.72</v>
      </c>
      <c r="L150" s="89">
        <f t="shared" si="44"/>
        <v>0</v>
      </c>
    </row>
    <row r="151" spans="1:12" s="71" customFormat="1" ht="12.75" customHeight="1" x14ac:dyDescent="0.2">
      <c r="A151" s="93"/>
      <c r="B151" s="98" t="s">
        <v>107</v>
      </c>
      <c r="C151" s="83" t="s">
        <v>871</v>
      </c>
      <c r="D151" s="12" t="s">
        <v>872</v>
      </c>
      <c r="E151" s="85"/>
      <c r="F151" s="84" t="s">
        <v>215</v>
      </c>
      <c r="G151" s="86">
        <f t="shared" si="41"/>
        <v>20.56</v>
      </c>
      <c r="H151" s="105">
        <f t="shared" si="42"/>
        <v>0</v>
      </c>
      <c r="I151" s="86">
        <v>20.56</v>
      </c>
      <c r="J151" s="87">
        <f t="shared" si="43"/>
        <v>0</v>
      </c>
      <c r="K151" s="88">
        <v>0.94</v>
      </c>
      <c r="L151" s="89">
        <f t="shared" si="44"/>
        <v>0</v>
      </c>
    </row>
    <row r="152" spans="1:12" s="71" customFormat="1" ht="12.75" customHeight="1" x14ac:dyDescent="0.2">
      <c r="A152" s="93"/>
      <c r="B152" s="98" t="s">
        <v>107</v>
      </c>
      <c r="C152" s="83" t="s">
        <v>873</v>
      </c>
      <c r="D152" s="12" t="s">
        <v>874</v>
      </c>
      <c r="E152" s="85"/>
      <c r="F152" s="84" t="s">
        <v>215</v>
      </c>
      <c r="G152" s="86">
        <f t="shared" si="41"/>
        <v>29.32</v>
      </c>
      <c r="H152" s="105">
        <f t="shared" si="42"/>
        <v>0</v>
      </c>
      <c r="I152" s="86">
        <v>29.32</v>
      </c>
      <c r="J152" s="87">
        <f t="shared" si="43"/>
        <v>0</v>
      </c>
      <c r="K152" s="88">
        <v>1.1499999999999999</v>
      </c>
      <c r="L152" s="89">
        <f t="shared" si="44"/>
        <v>0</v>
      </c>
    </row>
    <row r="153" spans="1:12" s="71" customFormat="1" ht="12.75" customHeight="1" x14ac:dyDescent="0.2">
      <c r="A153" s="93"/>
      <c r="B153" s="98" t="s">
        <v>107</v>
      </c>
      <c r="C153" s="83" t="s">
        <v>875</v>
      </c>
      <c r="D153" s="12" t="s">
        <v>876</v>
      </c>
      <c r="E153" s="85"/>
      <c r="F153" s="84" t="s">
        <v>215</v>
      </c>
      <c r="G153" s="86">
        <f t="shared" si="41"/>
        <v>35.68</v>
      </c>
      <c r="H153" s="105">
        <f t="shared" si="42"/>
        <v>0</v>
      </c>
      <c r="I153" s="86">
        <v>35.68</v>
      </c>
      <c r="J153" s="87">
        <f t="shared" si="43"/>
        <v>0</v>
      </c>
      <c r="K153" s="88">
        <v>1.37</v>
      </c>
      <c r="L153" s="89">
        <f t="shared" si="44"/>
        <v>0</v>
      </c>
    </row>
    <row r="154" spans="1:12" s="71" customFormat="1" ht="6.95" customHeight="1" x14ac:dyDescent="0.2">
      <c r="A154" s="93"/>
      <c r="B154" s="98"/>
      <c r="C154" s="90"/>
      <c r="D154" s="12"/>
      <c r="E154" s="91"/>
      <c r="F154" s="84"/>
      <c r="G154" s="86"/>
      <c r="H154" s="106"/>
      <c r="I154" s="86"/>
      <c r="J154" s="92"/>
      <c r="K154" s="88"/>
      <c r="L154" s="89"/>
    </row>
    <row r="155" spans="1:12" s="71" customFormat="1" ht="12.75" customHeight="1" x14ac:dyDescent="0.2">
      <c r="A155" s="93"/>
      <c r="B155" s="98" t="s">
        <v>107</v>
      </c>
      <c r="C155" s="83" t="s">
        <v>877</v>
      </c>
      <c r="D155" s="12" t="s">
        <v>878</v>
      </c>
      <c r="E155" s="85"/>
      <c r="F155" s="84" t="s">
        <v>215</v>
      </c>
      <c r="G155" s="86">
        <f t="shared" si="41"/>
        <v>24.72</v>
      </c>
      <c r="H155" s="105">
        <f t="shared" si="42"/>
        <v>0</v>
      </c>
      <c r="I155" s="86">
        <v>24.72</v>
      </c>
      <c r="J155" s="87">
        <f t="shared" si="43"/>
        <v>0</v>
      </c>
      <c r="K155" s="88">
        <v>0.77</v>
      </c>
      <c r="L155" s="89">
        <f t="shared" si="44"/>
        <v>0</v>
      </c>
    </row>
    <row r="156" spans="1:12" s="71" customFormat="1" ht="12.75" customHeight="1" x14ac:dyDescent="0.2">
      <c r="A156" s="93"/>
      <c r="B156" s="98" t="s">
        <v>107</v>
      </c>
      <c r="C156" s="83" t="s">
        <v>879</v>
      </c>
      <c r="D156" s="12" t="s">
        <v>880</v>
      </c>
      <c r="E156" s="85"/>
      <c r="F156" s="84" t="s">
        <v>215</v>
      </c>
      <c r="G156" s="86">
        <f t="shared" si="41"/>
        <v>23.44</v>
      </c>
      <c r="H156" s="105">
        <f t="shared" si="42"/>
        <v>0</v>
      </c>
      <c r="I156" s="86">
        <v>23.44</v>
      </c>
      <c r="J156" s="87">
        <f t="shared" si="43"/>
        <v>0</v>
      </c>
      <c r="K156" s="88">
        <v>0.88</v>
      </c>
      <c r="L156" s="89">
        <f t="shared" si="44"/>
        <v>0</v>
      </c>
    </row>
    <row r="157" spans="1:12" s="71" customFormat="1" ht="12.75" customHeight="1" x14ac:dyDescent="0.2">
      <c r="A157" s="93"/>
      <c r="B157" s="98" t="s">
        <v>107</v>
      </c>
      <c r="C157" s="83" t="s">
        <v>881</v>
      </c>
      <c r="D157" s="12" t="s">
        <v>882</v>
      </c>
      <c r="E157" s="85"/>
      <c r="F157" s="84" t="s">
        <v>215</v>
      </c>
      <c r="G157" s="86">
        <f t="shared" si="41"/>
        <v>27.56</v>
      </c>
      <c r="H157" s="105">
        <f t="shared" si="42"/>
        <v>0</v>
      </c>
      <c r="I157" s="86">
        <v>27.56</v>
      </c>
      <c r="J157" s="87">
        <f t="shared" si="43"/>
        <v>0</v>
      </c>
      <c r="K157" s="88">
        <v>0.98</v>
      </c>
      <c r="L157" s="89">
        <f t="shared" si="44"/>
        <v>0</v>
      </c>
    </row>
    <row r="158" spans="1:12" s="71" customFormat="1" ht="12.75" customHeight="1" x14ac:dyDescent="0.2">
      <c r="A158" s="93"/>
      <c r="B158" s="98" t="s">
        <v>107</v>
      </c>
      <c r="C158" s="83" t="s">
        <v>883</v>
      </c>
      <c r="D158" s="12" t="s">
        <v>884</v>
      </c>
      <c r="E158" s="85"/>
      <c r="F158" s="84" t="s">
        <v>215</v>
      </c>
      <c r="G158" s="86">
        <f t="shared" si="41"/>
        <v>36.28</v>
      </c>
      <c r="H158" s="105">
        <f t="shared" si="42"/>
        <v>0</v>
      </c>
      <c r="I158" s="86">
        <v>36.28</v>
      </c>
      <c r="J158" s="87">
        <f t="shared" si="43"/>
        <v>0</v>
      </c>
      <c r="K158" s="88">
        <v>1.2</v>
      </c>
      <c r="L158" s="89">
        <f t="shared" si="44"/>
        <v>0</v>
      </c>
    </row>
    <row r="159" spans="1:12" s="71" customFormat="1" ht="12.75" customHeight="1" x14ac:dyDescent="0.2">
      <c r="A159" s="93"/>
      <c r="B159" s="98" t="s">
        <v>107</v>
      </c>
      <c r="C159" s="83" t="s">
        <v>885</v>
      </c>
      <c r="D159" s="12" t="s">
        <v>886</v>
      </c>
      <c r="E159" s="85"/>
      <c r="F159" s="84" t="s">
        <v>215</v>
      </c>
      <c r="G159" s="86">
        <f t="shared" si="41"/>
        <v>35.200000000000003</v>
      </c>
      <c r="H159" s="105">
        <f t="shared" si="42"/>
        <v>0</v>
      </c>
      <c r="I159" s="86">
        <v>35.200000000000003</v>
      </c>
      <c r="J159" s="87">
        <f t="shared" si="43"/>
        <v>0</v>
      </c>
      <c r="K159" s="88">
        <v>1.41</v>
      </c>
      <c r="L159" s="89">
        <f t="shared" si="44"/>
        <v>0</v>
      </c>
    </row>
    <row r="160" spans="1:12" s="71" customFormat="1" ht="12.75" customHeight="1" x14ac:dyDescent="0.2">
      <c r="A160" s="93"/>
      <c r="B160" s="98" t="s">
        <v>107</v>
      </c>
      <c r="C160" s="83" t="s">
        <v>887</v>
      </c>
      <c r="D160" s="12" t="s">
        <v>888</v>
      </c>
      <c r="E160" s="85"/>
      <c r="F160" s="84" t="s">
        <v>215</v>
      </c>
      <c r="G160" s="86">
        <f t="shared" si="41"/>
        <v>38.96</v>
      </c>
      <c r="H160" s="105">
        <f t="shared" si="42"/>
        <v>0</v>
      </c>
      <c r="I160" s="86">
        <v>38.96</v>
      </c>
      <c r="J160" s="87">
        <f t="shared" si="43"/>
        <v>0</v>
      </c>
      <c r="K160" s="88">
        <v>1.63</v>
      </c>
      <c r="L160" s="89">
        <f t="shared" si="44"/>
        <v>0</v>
      </c>
    </row>
    <row r="161" spans="1:12" ht="12.75" customHeight="1" x14ac:dyDescent="0.25">
      <c r="D161" s="72"/>
      <c r="H161" s="107"/>
      <c r="I161" s="109"/>
    </row>
    <row r="162" spans="1:12" ht="12.75" customHeight="1" x14ac:dyDescent="0.25">
      <c r="D162" s="18" t="s">
        <v>71</v>
      </c>
      <c r="H162" s="107"/>
      <c r="I162" s="109"/>
    </row>
    <row r="163" spans="1:12" s="71" customFormat="1" ht="12.75" customHeight="1" x14ac:dyDescent="0.2">
      <c r="A163" s="93"/>
      <c r="B163" s="98" t="s">
        <v>107</v>
      </c>
      <c r="C163" s="83" t="s">
        <v>889</v>
      </c>
      <c r="D163" s="12" t="s">
        <v>890</v>
      </c>
      <c r="E163" s="85"/>
      <c r="F163" s="84" t="s">
        <v>215</v>
      </c>
      <c r="G163" s="86">
        <f t="shared" ref="G163:G168" si="45">I163*(1-J163)</f>
        <v>12.16</v>
      </c>
      <c r="H163" s="105">
        <f t="shared" ref="H163:H168" si="46">E163*G163</f>
        <v>0</v>
      </c>
      <c r="I163" s="86">
        <v>12.16</v>
      </c>
      <c r="J163" s="87">
        <f t="shared" ref="J163:J168" si="47">H$16/100</f>
        <v>0</v>
      </c>
      <c r="K163" s="88">
        <v>0.47</v>
      </c>
      <c r="L163" s="89">
        <f t="shared" ref="L163:L168" si="48">E163*K163</f>
        <v>0</v>
      </c>
    </row>
    <row r="164" spans="1:12" s="71" customFormat="1" ht="12.75" customHeight="1" x14ac:dyDescent="0.2">
      <c r="A164" s="93"/>
      <c r="B164" s="98" t="s">
        <v>107</v>
      </c>
      <c r="C164" s="83" t="s">
        <v>891</v>
      </c>
      <c r="D164" s="12" t="s">
        <v>892</v>
      </c>
      <c r="E164" s="85"/>
      <c r="F164" s="84" t="s">
        <v>215</v>
      </c>
      <c r="G164" s="86">
        <f t="shared" si="45"/>
        <v>13.72</v>
      </c>
      <c r="H164" s="105">
        <f t="shared" si="46"/>
        <v>0</v>
      </c>
      <c r="I164" s="86">
        <v>13.72</v>
      </c>
      <c r="J164" s="87">
        <f t="shared" si="47"/>
        <v>0</v>
      </c>
      <c r="K164" s="88">
        <v>0.64</v>
      </c>
      <c r="L164" s="89">
        <f t="shared" si="48"/>
        <v>0</v>
      </c>
    </row>
    <row r="165" spans="1:12" s="71" customFormat="1" ht="12.75" customHeight="1" x14ac:dyDescent="0.2">
      <c r="A165" s="93"/>
      <c r="B165" s="98" t="s">
        <v>107</v>
      </c>
      <c r="C165" s="83" t="s">
        <v>893</v>
      </c>
      <c r="D165" s="12" t="s">
        <v>894</v>
      </c>
      <c r="E165" s="85"/>
      <c r="F165" s="84" t="s">
        <v>215</v>
      </c>
      <c r="G165" s="86">
        <f t="shared" si="45"/>
        <v>16.36</v>
      </c>
      <c r="H165" s="105">
        <f t="shared" si="46"/>
        <v>0</v>
      </c>
      <c r="I165" s="86">
        <v>16.36</v>
      </c>
      <c r="J165" s="87">
        <f t="shared" si="47"/>
        <v>0</v>
      </c>
      <c r="K165" s="88">
        <v>0.82</v>
      </c>
      <c r="L165" s="89">
        <f t="shared" si="48"/>
        <v>0</v>
      </c>
    </row>
    <row r="166" spans="1:12" s="71" customFormat="1" ht="12.75" customHeight="1" x14ac:dyDescent="0.2">
      <c r="A166" s="93"/>
      <c r="B166" s="98" t="s">
        <v>107</v>
      </c>
      <c r="C166" s="83" t="s">
        <v>895</v>
      </c>
      <c r="D166" s="12" t="s">
        <v>896</v>
      </c>
      <c r="E166" s="85"/>
      <c r="F166" s="84" t="s">
        <v>215</v>
      </c>
      <c r="G166" s="86">
        <f t="shared" si="45"/>
        <v>19.559999999999999</v>
      </c>
      <c r="H166" s="105">
        <f t="shared" si="46"/>
        <v>0</v>
      </c>
      <c r="I166" s="86">
        <v>19.559999999999999</v>
      </c>
      <c r="J166" s="87">
        <f t="shared" si="47"/>
        <v>0</v>
      </c>
      <c r="K166" s="88">
        <v>1.18</v>
      </c>
      <c r="L166" s="89">
        <f t="shared" si="48"/>
        <v>0</v>
      </c>
    </row>
    <row r="167" spans="1:12" s="71" customFormat="1" ht="12.75" customHeight="1" x14ac:dyDescent="0.2">
      <c r="A167" s="93"/>
      <c r="B167" s="98" t="s">
        <v>107</v>
      </c>
      <c r="C167" s="83" t="s">
        <v>897</v>
      </c>
      <c r="D167" s="12" t="s">
        <v>898</v>
      </c>
      <c r="E167" s="85"/>
      <c r="F167" s="84" t="s">
        <v>215</v>
      </c>
      <c r="G167" s="86">
        <f t="shared" si="45"/>
        <v>23.62</v>
      </c>
      <c r="H167" s="105">
        <f t="shared" si="46"/>
        <v>0</v>
      </c>
      <c r="I167" s="86">
        <v>23.62</v>
      </c>
      <c r="J167" s="87">
        <f t="shared" si="47"/>
        <v>0</v>
      </c>
      <c r="K167" s="88">
        <v>1.53</v>
      </c>
      <c r="L167" s="89">
        <f t="shared" si="48"/>
        <v>0</v>
      </c>
    </row>
    <row r="168" spans="1:12" s="71" customFormat="1" ht="12.75" customHeight="1" x14ac:dyDescent="0.2">
      <c r="A168" s="93"/>
      <c r="B168" s="98" t="s">
        <v>107</v>
      </c>
      <c r="C168" s="83" t="s">
        <v>899</v>
      </c>
      <c r="D168" s="12" t="s">
        <v>900</v>
      </c>
      <c r="E168" s="85"/>
      <c r="F168" s="84" t="s">
        <v>215</v>
      </c>
      <c r="G168" s="86">
        <f t="shared" si="45"/>
        <v>28.54</v>
      </c>
      <c r="H168" s="105">
        <f t="shared" si="46"/>
        <v>0</v>
      </c>
      <c r="I168" s="86">
        <v>28.54</v>
      </c>
      <c r="J168" s="87">
        <f t="shared" si="47"/>
        <v>0</v>
      </c>
      <c r="K168" s="88">
        <v>1.88</v>
      </c>
      <c r="L168" s="89">
        <f t="shared" si="48"/>
        <v>0</v>
      </c>
    </row>
    <row r="169" spans="1:12" ht="12.75" customHeight="1" x14ac:dyDescent="0.25">
      <c r="H169" s="107"/>
      <c r="I169" s="109"/>
    </row>
    <row r="170" spans="1:12" ht="12.75" customHeight="1" x14ac:dyDescent="0.25">
      <c r="D170" s="18" t="s">
        <v>72</v>
      </c>
      <c r="H170" s="107"/>
      <c r="I170" s="109"/>
    </row>
    <row r="171" spans="1:12" s="71" customFormat="1" ht="12.75" customHeight="1" x14ac:dyDescent="0.2">
      <c r="A171" s="93"/>
      <c r="B171" s="98" t="s">
        <v>107</v>
      </c>
      <c r="C171" s="83" t="s">
        <v>901</v>
      </c>
      <c r="D171" s="12" t="s">
        <v>902</v>
      </c>
      <c r="E171" s="85"/>
      <c r="F171" s="84" t="s">
        <v>215</v>
      </c>
      <c r="G171" s="86">
        <f t="shared" ref="G171:G183" si="49">I171*(1-J171)</f>
        <v>22.72</v>
      </c>
      <c r="H171" s="105">
        <f t="shared" ref="H171:H183" si="50">E171*G171</f>
        <v>0</v>
      </c>
      <c r="I171" s="86">
        <v>22.72</v>
      </c>
      <c r="J171" s="87">
        <f t="shared" ref="J171:J183" si="51">H$16/100</f>
        <v>0</v>
      </c>
      <c r="K171" s="88">
        <v>1.0900000000000001</v>
      </c>
      <c r="L171" s="89">
        <f t="shared" ref="L171:L183" si="52">E171*K171</f>
        <v>0</v>
      </c>
    </row>
    <row r="172" spans="1:12" s="71" customFormat="1" ht="12.75" customHeight="1" x14ac:dyDescent="0.2">
      <c r="A172" s="93"/>
      <c r="B172" s="98" t="s">
        <v>107</v>
      </c>
      <c r="C172" s="83" t="s">
        <v>903</v>
      </c>
      <c r="D172" s="12" t="s">
        <v>904</v>
      </c>
      <c r="E172" s="85"/>
      <c r="F172" s="84" t="s">
        <v>215</v>
      </c>
      <c r="G172" s="86">
        <f t="shared" si="49"/>
        <v>27.42</v>
      </c>
      <c r="H172" s="105">
        <f t="shared" si="50"/>
        <v>0</v>
      </c>
      <c r="I172" s="86">
        <v>27.42</v>
      </c>
      <c r="J172" s="87">
        <f t="shared" si="51"/>
        <v>0</v>
      </c>
      <c r="K172" s="88">
        <v>1.45</v>
      </c>
      <c r="L172" s="89">
        <f t="shared" si="52"/>
        <v>0</v>
      </c>
    </row>
    <row r="173" spans="1:12" s="71" customFormat="1" ht="12.75" customHeight="1" x14ac:dyDescent="0.2">
      <c r="A173" s="93"/>
      <c r="B173" s="98" t="s">
        <v>107</v>
      </c>
      <c r="C173" s="83" t="s">
        <v>905</v>
      </c>
      <c r="D173" s="12" t="s">
        <v>906</v>
      </c>
      <c r="E173" s="85"/>
      <c r="F173" s="84" t="s">
        <v>215</v>
      </c>
      <c r="G173" s="86">
        <f t="shared" si="49"/>
        <v>32.74</v>
      </c>
      <c r="H173" s="105">
        <f t="shared" si="50"/>
        <v>0</v>
      </c>
      <c r="I173" s="86">
        <v>32.74</v>
      </c>
      <c r="J173" s="87">
        <f t="shared" si="51"/>
        <v>0</v>
      </c>
      <c r="K173" s="88">
        <v>1.98</v>
      </c>
      <c r="L173" s="89">
        <f t="shared" si="52"/>
        <v>0</v>
      </c>
    </row>
    <row r="174" spans="1:12" s="71" customFormat="1" ht="12.75" customHeight="1" x14ac:dyDescent="0.2">
      <c r="A174" s="93"/>
      <c r="B174" s="98" t="s">
        <v>107</v>
      </c>
      <c r="C174" s="83" t="s">
        <v>907</v>
      </c>
      <c r="D174" s="12" t="s">
        <v>908</v>
      </c>
      <c r="E174" s="85"/>
      <c r="F174" s="84" t="s">
        <v>215</v>
      </c>
      <c r="G174" s="86">
        <f t="shared" si="49"/>
        <v>41.9</v>
      </c>
      <c r="H174" s="105">
        <f t="shared" si="50"/>
        <v>0</v>
      </c>
      <c r="I174" s="86">
        <v>41.9</v>
      </c>
      <c r="J174" s="87">
        <f t="shared" si="51"/>
        <v>0</v>
      </c>
      <c r="K174" s="88">
        <v>2.78</v>
      </c>
      <c r="L174" s="89">
        <f t="shared" si="52"/>
        <v>0</v>
      </c>
    </row>
    <row r="175" spans="1:12" s="71" customFormat="1" ht="12.75" customHeight="1" x14ac:dyDescent="0.2">
      <c r="A175" s="93"/>
      <c r="B175" s="98" t="s">
        <v>107</v>
      </c>
      <c r="C175" s="83" t="s">
        <v>909</v>
      </c>
      <c r="D175" s="12" t="s">
        <v>910</v>
      </c>
      <c r="E175" s="85"/>
      <c r="F175" s="84" t="s">
        <v>215</v>
      </c>
      <c r="G175" s="86">
        <f t="shared" si="49"/>
        <v>55.92</v>
      </c>
      <c r="H175" s="105">
        <f t="shared" si="50"/>
        <v>0</v>
      </c>
      <c r="I175" s="86">
        <v>55.92</v>
      </c>
      <c r="J175" s="87">
        <f t="shared" si="51"/>
        <v>0</v>
      </c>
      <c r="K175" s="88">
        <v>3.89</v>
      </c>
      <c r="L175" s="89">
        <f t="shared" si="52"/>
        <v>0</v>
      </c>
    </row>
    <row r="176" spans="1:12" s="71" customFormat="1" ht="12.75" customHeight="1" x14ac:dyDescent="0.2">
      <c r="A176" s="93"/>
      <c r="B176" s="98" t="s">
        <v>107</v>
      </c>
      <c r="C176" s="83" t="s">
        <v>911</v>
      </c>
      <c r="D176" s="12" t="s">
        <v>912</v>
      </c>
      <c r="E176" s="85"/>
      <c r="F176" s="84" t="s">
        <v>215</v>
      </c>
      <c r="G176" s="86">
        <f t="shared" si="49"/>
        <v>71.22</v>
      </c>
      <c r="H176" s="105">
        <f t="shared" si="50"/>
        <v>0</v>
      </c>
      <c r="I176" s="86">
        <v>71.22</v>
      </c>
      <c r="J176" s="87">
        <f t="shared" si="51"/>
        <v>0</v>
      </c>
      <c r="K176" s="88">
        <v>5.18</v>
      </c>
      <c r="L176" s="89">
        <f t="shared" si="52"/>
        <v>0</v>
      </c>
    </row>
    <row r="177" spans="1:12" s="71" customFormat="1" ht="6.95" customHeight="1" x14ac:dyDescent="0.2">
      <c r="A177" s="93"/>
      <c r="B177" s="98"/>
      <c r="C177" s="90"/>
      <c r="D177" s="12"/>
      <c r="E177" s="91"/>
      <c r="F177" s="84"/>
      <c r="G177" s="86"/>
      <c r="H177" s="106"/>
      <c r="I177" s="86"/>
      <c r="J177" s="92"/>
      <c r="K177" s="88"/>
      <c r="L177" s="89"/>
    </row>
    <row r="178" spans="1:12" s="71" customFormat="1" ht="12.75" customHeight="1" x14ac:dyDescent="0.2">
      <c r="A178" s="93"/>
      <c r="B178" s="98" t="s">
        <v>107</v>
      </c>
      <c r="C178" s="83" t="s">
        <v>913</v>
      </c>
      <c r="D178" s="12" t="s">
        <v>914</v>
      </c>
      <c r="E178" s="85"/>
      <c r="F178" s="84" t="s">
        <v>215</v>
      </c>
      <c r="G178" s="86">
        <f t="shared" si="49"/>
        <v>28.96</v>
      </c>
      <c r="H178" s="105">
        <f t="shared" si="50"/>
        <v>0</v>
      </c>
      <c r="I178" s="86">
        <v>28.96</v>
      </c>
      <c r="J178" s="87">
        <f t="shared" si="51"/>
        <v>0</v>
      </c>
      <c r="K178" s="88">
        <v>1.36</v>
      </c>
      <c r="L178" s="89">
        <f t="shared" si="52"/>
        <v>0</v>
      </c>
    </row>
    <row r="179" spans="1:12" s="71" customFormat="1" ht="12.75" customHeight="1" x14ac:dyDescent="0.2">
      <c r="A179" s="93"/>
      <c r="B179" s="98" t="s">
        <v>107</v>
      </c>
      <c r="C179" s="83" t="s">
        <v>915</v>
      </c>
      <c r="D179" s="12" t="s">
        <v>916</v>
      </c>
      <c r="E179" s="85"/>
      <c r="F179" s="84" t="s">
        <v>215</v>
      </c>
      <c r="G179" s="86">
        <f t="shared" si="49"/>
        <v>42.64</v>
      </c>
      <c r="H179" s="105">
        <f t="shared" si="50"/>
        <v>0</v>
      </c>
      <c r="I179" s="86">
        <v>42.64</v>
      </c>
      <c r="J179" s="87">
        <f t="shared" si="51"/>
        <v>0</v>
      </c>
      <c r="K179" s="88">
        <v>1.72</v>
      </c>
      <c r="L179" s="89">
        <f t="shared" si="52"/>
        <v>0</v>
      </c>
    </row>
    <row r="180" spans="1:12" s="71" customFormat="1" ht="12.75" customHeight="1" x14ac:dyDescent="0.2">
      <c r="A180" s="93"/>
      <c r="B180" s="98" t="s">
        <v>107</v>
      </c>
      <c r="C180" s="83" t="s">
        <v>917</v>
      </c>
      <c r="D180" s="12" t="s">
        <v>918</v>
      </c>
      <c r="E180" s="85"/>
      <c r="F180" s="84" t="s">
        <v>215</v>
      </c>
      <c r="G180" s="86">
        <f t="shared" si="49"/>
        <v>39.28</v>
      </c>
      <c r="H180" s="105">
        <f t="shared" si="50"/>
        <v>0</v>
      </c>
      <c r="I180" s="86">
        <v>39.28</v>
      </c>
      <c r="J180" s="87">
        <f t="shared" si="51"/>
        <v>0</v>
      </c>
      <c r="K180" s="88">
        <v>2.2799999999999998</v>
      </c>
      <c r="L180" s="89">
        <f t="shared" si="52"/>
        <v>0</v>
      </c>
    </row>
    <row r="181" spans="1:12" s="71" customFormat="1" ht="12.75" customHeight="1" x14ac:dyDescent="0.2">
      <c r="A181" s="93"/>
      <c r="B181" s="98" t="s">
        <v>107</v>
      </c>
      <c r="C181" s="83" t="s">
        <v>919</v>
      </c>
      <c r="D181" s="12" t="s">
        <v>920</v>
      </c>
      <c r="E181" s="85"/>
      <c r="F181" s="84" t="s">
        <v>215</v>
      </c>
      <c r="G181" s="86">
        <f t="shared" si="49"/>
        <v>52.76</v>
      </c>
      <c r="H181" s="105">
        <f t="shared" si="50"/>
        <v>0</v>
      </c>
      <c r="I181" s="86">
        <v>52.76</v>
      </c>
      <c r="J181" s="87">
        <f t="shared" si="51"/>
        <v>0</v>
      </c>
      <c r="K181" s="88">
        <v>3.09</v>
      </c>
      <c r="L181" s="89">
        <f t="shared" si="52"/>
        <v>0</v>
      </c>
    </row>
    <row r="182" spans="1:12" s="71" customFormat="1" ht="12.75" customHeight="1" x14ac:dyDescent="0.2">
      <c r="A182" s="93"/>
      <c r="B182" s="98" t="s">
        <v>107</v>
      </c>
      <c r="C182" s="83" t="s">
        <v>921</v>
      </c>
      <c r="D182" s="12" t="s">
        <v>922</v>
      </c>
      <c r="E182" s="85"/>
      <c r="F182" s="84" t="s">
        <v>215</v>
      </c>
      <c r="G182" s="86">
        <f t="shared" si="49"/>
        <v>59.64</v>
      </c>
      <c r="H182" s="105">
        <f t="shared" si="50"/>
        <v>0</v>
      </c>
      <c r="I182" s="86">
        <v>59.64</v>
      </c>
      <c r="J182" s="87">
        <f t="shared" si="51"/>
        <v>0</v>
      </c>
      <c r="K182" s="88">
        <v>4.2300000000000004</v>
      </c>
      <c r="L182" s="89">
        <f t="shared" si="52"/>
        <v>0</v>
      </c>
    </row>
    <row r="183" spans="1:12" s="71" customFormat="1" ht="12.75" customHeight="1" x14ac:dyDescent="0.2">
      <c r="A183" s="93"/>
      <c r="B183" s="98" t="s">
        <v>107</v>
      </c>
      <c r="C183" s="83" t="s">
        <v>923</v>
      </c>
      <c r="D183" s="12" t="s">
        <v>924</v>
      </c>
      <c r="E183" s="85"/>
      <c r="F183" s="84" t="s">
        <v>215</v>
      </c>
      <c r="G183" s="86">
        <f t="shared" si="49"/>
        <v>75.22</v>
      </c>
      <c r="H183" s="105">
        <f t="shared" si="50"/>
        <v>0</v>
      </c>
      <c r="I183" s="86">
        <v>75.22</v>
      </c>
      <c r="J183" s="87">
        <f t="shared" si="51"/>
        <v>0</v>
      </c>
      <c r="K183" s="88">
        <v>5.55</v>
      </c>
      <c r="L183" s="89">
        <f t="shared" si="52"/>
        <v>0</v>
      </c>
    </row>
    <row r="184" spans="1:12" ht="12.75" customHeight="1" x14ac:dyDescent="0.25">
      <c r="H184" s="107"/>
      <c r="I184" s="109"/>
    </row>
    <row r="185" spans="1:12" ht="12.75" customHeight="1" x14ac:dyDescent="0.25">
      <c r="D185" s="18" t="s">
        <v>73</v>
      </c>
      <c r="H185" s="107"/>
      <c r="I185" s="109"/>
    </row>
    <row r="186" spans="1:12" s="71" customFormat="1" ht="12.75" customHeight="1" x14ac:dyDescent="0.2">
      <c r="A186" s="93"/>
      <c r="B186" s="98" t="s">
        <v>107</v>
      </c>
      <c r="C186" s="83" t="s">
        <v>925</v>
      </c>
      <c r="D186" s="12" t="s">
        <v>926</v>
      </c>
      <c r="E186" s="85"/>
      <c r="F186" s="84" t="s">
        <v>215</v>
      </c>
      <c r="G186" s="86">
        <f t="shared" ref="G186:G191" si="53">I186*(1-J186)</f>
        <v>12.96</v>
      </c>
      <c r="H186" s="105">
        <f t="shared" ref="H186:H191" si="54">E186*G186</f>
        <v>0</v>
      </c>
      <c r="I186" s="86">
        <v>12.96</v>
      </c>
      <c r="J186" s="87">
        <f t="shared" ref="J186:J191" si="55">H$16/100</f>
        <v>0</v>
      </c>
      <c r="K186" s="88">
        <v>0.53</v>
      </c>
      <c r="L186" s="89">
        <f t="shared" ref="L186:L191" si="56">E186*K186</f>
        <v>0</v>
      </c>
    </row>
    <row r="187" spans="1:12" s="71" customFormat="1" ht="12.75" customHeight="1" x14ac:dyDescent="0.2">
      <c r="A187" s="93"/>
      <c r="B187" s="98" t="s">
        <v>107</v>
      </c>
      <c r="C187" s="83" t="s">
        <v>927</v>
      </c>
      <c r="D187" s="12" t="s">
        <v>928</v>
      </c>
      <c r="E187" s="85"/>
      <c r="F187" s="84" t="s">
        <v>215</v>
      </c>
      <c r="G187" s="86">
        <f t="shared" si="53"/>
        <v>15.5</v>
      </c>
      <c r="H187" s="105">
        <f t="shared" si="54"/>
        <v>0</v>
      </c>
      <c r="I187" s="86">
        <v>15.5</v>
      </c>
      <c r="J187" s="87">
        <f t="shared" si="55"/>
        <v>0</v>
      </c>
      <c r="K187" s="88">
        <v>0.77</v>
      </c>
      <c r="L187" s="89">
        <f t="shared" si="56"/>
        <v>0</v>
      </c>
    </row>
    <row r="188" spans="1:12" s="71" customFormat="1" ht="12.75" customHeight="1" x14ac:dyDescent="0.2">
      <c r="A188" s="93"/>
      <c r="B188" s="98" t="s">
        <v>107</v>
      </c>
      <c r="C188" s="83" t="s">
        <v>929</v>
      </c>
      <c r="D188" s="12" t="s">
        <v>930</v>
      </c>
      <c r="E188" s="85"/>
      <c r="F188" s="84" t="s">
        <v>215</v>
      </c>
      <c r="G188" s="86">
        <f t="shared" si="53"/>
        <v>19.34</v>
      </c>
      <c r="H188" s="105">
        <f t="shared" si="54"/>
        <v>0</v>
      </c>
      <c r="I188" s="86">
        <v>19.34</v>
      </c>
      <c r="J188" s="87">
        <f t="shared" si="55"/>
        <v>0</v>
      </c>
      <c r="K188" s="88">
        <v>1.04</v>
      </c>
      <c r="L188" s="89">
        <f t="shared" si="56"/>
        <v>0</v>
      </c>
    </row>
    <row r="189" spans="1:12" s="71" customFormat="1" ht="12.75" customHeight="1" x14ac:dyDescent="0.2">
      <c r="A189" s="93"/>
      <c r="B189" s="98" t="s">
        <v>107</v>
      </c>
      <c r="C189" s="83" t="s">
        <v>931</v>
      </c>
      <c r="D189" s="12" t="s">
        <v>932</v>
      </c>
      <c r="E189" s="85"/>
      <c r="F189" s="84" t="s">
        <v>215</v>
      </c>
      <c r="G189" s="86">
        <f t="shared" si="53"/>
        <v>26.56</v>
      </c>
      <c r="H189" s="105">
        <f t="shared" si="54"/>
        <v>0</v>
      </c>
      <c r="I189" s="86">
        <v>26.56</v>
      </c>
      <c r="J189" s="87">
        <f t="shared" si="55"/>
        <v>0</v>
      </c>
      <c r="K189" s="88">
        <v>1.68</v>
      </c>
      <c r="L189" s="89">
        <f t="shared" si="56"/>
        <v>0</v>
      </c>
    </row>
    <row r="190" spans="1:12" s="71" customFormat="1" ht="12.75" customHeight="1" x14ac:dyDescent="0.2">
      <c r="A190" s="93"/>
      <c r="B190" s="98" t="s">
        <v>107</v>
      </c>
      <c r="C190" s="83" t="s">
        <v>933</v>
      </c>
      <c r="D190" s="12" t="s">
        <v>934</v>
      </c>
      <c r="E190" s="85"/>
      <c r="F190" s="84" t="s">
        <v>215</v>
      </c>
      <c r="G190" s="86">
        <f t="shared" si="53"/>
        <v>38.200000000000003</v>
      </c>
      <c r="H190" s="105">
        <f t="shared" si="54"/>
        <v>0</v>
      </c>
      <c r="I190" s="86">
        <v>38.200000000000003</v>
      </c>
      <c r="J190" s="87">
        <f t="shared" si="55"/>
        <v>0</v>
      </c>
      <c r="K190" s="88">
        <v>2.4500000000000002</v>
      </c>
      <c r="L190" s="89">
        <f t="shared" si="56"/>
        <v>0</v>
      </c>
    </row>
    <row r="191" spans="1:12" s="71" customFormat="1" ht="12.75" customHeight="1" x14ac:dyDescent="0.2">
      <c r="A191" s="93"/>
      <c r="B191" s="98" t="s">
        <v>107</v>
      </c>
      <c r="C191" s="83" t="s">
        <v>935</v>
      </c>
      <c r="D191" s="12" t="s">
        <v>936</v>
      </c>
      <c r="E191" s="85"/>
      <c r="F191" s="84" t="s">
        <v>215</v>
      </c>
      <c r="G191" s="86">
        <f t="shared" si="53"/>
        <v>52.28</v>
      </c>
      <c r="H191" s="105">
        <f t="shared" si="54"/>
        <v>0</v>
      </c>
      <c r="I191" s="86">
        <v>52.28</v>
      </c>
      <c r="J191" s="87">
        <f t="shared" si="55"/>
        <v>0</v>
      </c>
      <c r="K191" s="88">
        <v>3.35</v>
      </c>
      <c r="L191" s="89">
        <f t="shared" si="56"/>
        <v>0</v>
      </c>
    </row>
    <row r="192" spans="1:12" ht="12.75" customHeight="1" x14ac:dyDescent="0.25">
      <c r="H192" s="107"/>
      <c r="I192" s="109"/>
    </row>
    <row r="193" spans="1:12" ht="12.75" customHeight="1" x14ac:dyDescent="0.25">
      <c r="D193" s="18" t="s">
        <v>74</v>
      </c>
      <c r="H193" s="107"/>
      <c r="I193" s="109"/>
    </row>
    <row r="194" spans="1:12" s="71" customFormat="1" ht="12.75" customHeight="1" x14ac:dyDescent="0.2">
      <c r="A194" s="96"/>
      <c r="B194" s="98" t="s">
        <v>107</v>
      </c>
      <c r="C194" s="99" t="s">
        <v>937</v>
      </c>
      <c r="D194" s="84" t="s">
        <v>938</v>
      </c>
      <c r="E194" s="97"/>
      <c r="F194" s="12" t="s">
        <v>215</v>
      </c>
      <c r="G194" s="100">
        <f t="shared" ref="G194:G208" si="57">I194*(1-J194)</f>
        <v>12.88</v>
      </c>
      <c r="H194" s="108">
        <f t="shared" ref="H194:H208" si="58">E194*G194</f>
        <v>0</v>
      </c>
      <c r="I194" s="100">
        <v>12.88</v>
      </c>
      <c r="J194" s="101">
        <f t="shared" ref="J194:J208" si="59">H$16/100</f>
        <v>0</v>
      </c>
      <c r="K194" s="102">
        <v>0.56000000000000005</v>
      </c>
      <c r="L194" s="39">
        <f t="shared" ref="L194:L208" si="60">E194*K194</f>
        <v>0</v>
      </c>
    </row>
    <row r="195" spans="1:12" s="71" customFormat="1" ht="6.95" customHeight="1" x14ac:dyDescent="0.2">
      <c r="A195" s="96"/>
      <c r="B195" s="98"/>
      <c r="C195" s="4"/>
      <c r="D195" s="84"/>
      <c r="E195" s="10"/>
      <c r="F195" s="12"/>
      <c r="G195" s="100"/>
      <c r="H195" s="113"/>
      <c r="I195" s="100"/>
      <c r="J195" s="112"/>
      <c r="K195" s="102"/>
      <c r="L195" s="39"/>
    </row>
    <row r="196" spans="1:12" s="71" customFormat="1" ht="12.75" customHeight="1" x14ac:dyDescent="0.2">
      <c r="A196" s="93"/>
      <c r="B196" s="98" t="s">
        <v>107</v>
      </c>
      <c r="C196" s="83" t="s">
        <v>939</v>
      </c>
      <c r="D196" s="12" t="s">
        <v>940</v>
      </c>
      <c r="E196" s="85"/>
      <c r="F196" s="84" t="s">
        <v>215</v>
      </c>
      <c r="G196" s="86">
        <f t="shared" si="57"/>
        <v>16.64</v>
      </c>
      <c r="H196" s="105">
        <f t="shared" si="58"/>
        <v>0</v>
      </c>
      <c r="I196" s="86">
        <v>16.64</v>
      </c>
      <c r="J196" s="87">
        <f t="shared" si="59"/>
        <v>0</v>
      </c>
      <c r="K196" s="88">
        <v>0.56000000000000005</v>
      </c>
      <c r="L196" s="89">
        <f t="shared" si="60"/>
        <v>0</v>
      </c>
    </row>
    <row r="197" spans="1:12" s="71" customFormat="1" ht="12.75" customHeight="1" x14ac:dyDescent="0.2">
      <c r="A197" s="93"/>
      <c r="B197" s="98" t="s">
        <v>107</v>
      </c>
      <c r="C197" s="83" t="s">
        <v>941</v>
      </c>
      <c r="D197" s="12" t="s">
        <v>942</v>
      </c>
      <c r="E197" s="85"/>
      <c r="F197" s="84" t="s">
        <v>215</v>
      </c>
      <c r="G197" s="86">
        <f t="shared" si="57"/>
        <v>19.079999999999998</v>
      </c>
      <c r="H197" s="105">
        <f t="shared" si="58"/>
        <v>0</v>
      </c>
      <c r="I197" s="86">
        <v>19.079999999999998</v>
      </c>
      <c r="J197" s="87">
        <f t="shared" si="59"/>
        <v>0</v>
      </c>
      <c r="K197" s="88">
        <v>0.63</v>
      </c>
      <c r="L197" s="89">
        <f t="shared" si="60"/>
        <v>0</v>
      </c>
    </row>
    <row r="198" spans="1:12" s="71" customFormat="1" ht="12.75" customHeight="1" x14ac:dyDescent="0.2">
      <c r="A198" s="93"/>
      <c r="B198" s="98" t="s">
        <v>107</v>
      </c>
      <c r="C198" s="83" t="s">
        <v>943</v>
      </c>
      <c r="D198" s="12" t="s">
        <v>944</v>
      </c>
      <c r="E198" s="85"/>
      <c r="F198" s="84" t="s">
        <v>215</v>
      </c>
      <c r="G198" s="86">
        <f t="shared" si="57"/>
        <v>18.12</v>
      </c>
      <c r="H198" s="105">
        <f t="shared" si="58"/>
        <v>0</v>
      </c>
      <c r="I198" s="86">
        <v>18.12</v>
      </c>
      <c r="J198" s="87">
        <f t="shared" si="59"/>
        <v>0</v>
      </c>
      <c r="K198" s="88">
        <v>0.72</v>
      </c>
      <c r="L198" s="89">
        <f t="shared" si="60"/>
        <v>0</v>
      </c>
    </row>
    <row r="199" spans="1:12" s="71" customFormat="1" ht="12.75" customHeight="1" x14ac:dyDescent="0.2">
      <c r="A199" s="93"/>
      <c r="B199" s="98" t="s">
        <v>107</v>
      </c>
      <c r="C199" s="83" t="s">
        <v>945</v>
      </c>
      <c r="D199" s="12" t="s">
        <v>946</v>
      </c>
      <c r="E199" s="85"/>
      <c r="F199" s="84" t="s">
        <v>215</v>
      </c>
      <c r="G199" s="86">
        <f t="shared" si="57"/>
        <v>21.44</v>
      </c>
      <c r="H199" s="105">
        <f t="shared" si="58"/>
        <v>0</v>
      </c>
      <c r="I199" s="86">
        <v>21.44</v>
      </c>
      <c r="J199" s="87">
        <f t="shared" si="59"/>
        <v>0</v>
      </c>
      <c r="K199" s="88">
        <v>0.87</v>
      </c>
      <c r="L199" s="89">
        <f t="shared" si="60"/>
        <v>0</v>
      </c>
    </row>
    <row r="200" spans="1:12" s="71" customFormat="1" ht="12.75" customHeight="1" x14ac:dyDescent="0.2">
      <c r="A200" s="93"/>
      <c r="B200" s="98" t="s">
        <v>107</v>
      </c>
      <c r="C200" s="83" t="s">
        <v>947</v>
      </c>
      <c r="D200" s="12" t="s">
        <v>948</v>
      </c>
      <c r="E200" s="85"/>
      <c r="F200" s="84" t="s">
        <v>215</v>
      </c>
      <c r="G200" s="86">
        <f t="shared" si="57"/>
        <v>23.8</v>
      </c>
      <c r="H200" s="105">
        <f t="shared" si="58"/>
        <v>0</v>
      </c>
      <c r="I200" s="86">
        <v>23.8</v>
      </c>
      <c r="J200" s="87">
        <f t="shared" si="59"/>
        <v>0</v>
      </c>
      <c r="K200" s="88">
        <v>1.04</v>
      </c>
      <c r="L200" s="89">
        <f t="shared" si="60"/>
        <v>0</v>
      </c>
    </row>
    <row r="201" spans="1:12" s="71" customFormat="1" ht="12.75" customHeight="1" x14ac:dyDescent="0.2">
      <c r="A201" s="93"/>
      <c r="B201" s="98" t="s">
        <v>107</v>
      </c>
      <c r="C201" s="83" t="s">
        <v>949</v>
      </c>
      <c r="D201" s="12" t="s">
        <v>950</v>
      </c>
      <c r="E201" s="85"/>
      <c r="F201" s="84" t="s">
        <v>215</v>
      </c>
      <c r="G201" s="86">
        <f t="shared" si="57"/>
        <v>27.32</v>
      </c>
      <c r="H201" s="105">
        <f t="shared" si="58"/>
        <v>0</v>
      </c>
      <c r="I201" s="86">
        <v>27.32</v>
      </c>
      <c r="J201" s="87">
        <f t="shared" si="59"/>
        <v>0</v>
      </c>
      <c r="K201" s="88">
        <v>1.2</v>
      </c>
      <c r="L201" s="89">
        <f t="shared" si="60"/>
        <v>0</v>
      </c>
    </row>
    <row r="202" spans="1:12" s="71" customFormat="1" ht="6.95" customHeight="1" x14ac:dyDescent="0.2">
      <c r="A202" s="93"/>
      <c r="B202" s="98"/>
      <c r="C202" s="90"/>
      <c r="D202" s="12"/>
      <c r="E202" s="91"/>
      <c r="F202" s="84"/>
      <c r="G202" s="86"/>
      <c r="H202" s="106"/>
      <c r="I202" s="86"/>
      <c r="J202" s="92"/>
      <c r="K202" s="88"/>
      <c r="L202" s="89"/>
    </row>
    <row r="203" spans="1:12" s="71" customFormat="1" ht="12.75" customHeight="1" x14ac:dyDescent="0.2">
      <c r="A203" s="93"/>
      <c r="B203" s="98" t="s">
        <v>107</v>
      </c>
      <c r="C203" s="83" t="s">
        <v>951</v>
      </c>
      <c r="D203" s="12" t="s">
        <v>952</v>
      </c>
      <c r="E203" s="85"/>
      <c r="F203" s="84" t="s">
        <v>215</v>
      </c>
      <c r="G203" s="86">
        <f t="shared" si="57"/>
        <v>18.88</v>
      </c>
      <c r="H203" s="105">
        <f t="shared" si="58"/>
        <v>0</v>
      </c>
      <c r="I203" s="86">
        <v>18.88</v>
      </c>
      <c r="J203" s="87">
        <f t="shared" si="59"/>
        <v>0</v>
      </c>
      <c r="K203" s="88">
        <v>0.71</v>
      </c>
      <c r="L203" s="89">
        <f t="shared" si="60"/>
        <v>0</v>
      </c>
    </row>
    <row r="204" spans="1:12" s="71" customFormat="1" ht="12.75" customHeight="1" x14ac:dyDescent="0.2">
      <c r="A204" s="93"/>
      <c r="B204" s="98" t="s">
        <v>107</v>
      </c>
      <c r="C204" s="83" t="s">
        <v>953</v>
      </c>
      <c r="D204" s="12" t="s">
        <v>954</v>
      </c>
      <c r="E204" s="85"/>
      <c r="F204" s="84" t="s">
        <v>215</v>
      </c>
      <c r="G204" s="86">
        <f t="shared" si="57"/>
        <v>22.76</v>
      </c>
      <c r="H204" s="105">
        <f t="shared" si="58"/>
        <v>0</v>
      </c>
      <c r="I204" s="86">
        <v>22.76</v>
      </c>
      <c r="J204" s="87">
        <f t="shared" si="59"/>
        <v>0</v>
      </c>
      <c r="K204" s="88">
        <v>0.79</v>
      </c>
      <c r="L204" s="89">
        <f t="shared" si="60"/>
        <v>0</v>
      </c>
    </row>
    <row r="205" spans="1:12" s="71" customFormat="1" ht="12.75" customHeight="1" x14ac:dyDescent="0.2">
      <c r="A205" s="93"/>
      <c r="B205" s="98" t="s">
        <v>107</v>
      </c>
      <c r="C205" s="83" t="s">
        <v>955</v>
      </c>
      <c r="D205" s="12" t="s">
        <v>956</v>
      </c>
      <c r="E205" s="85"/>
      <c r="F205" s="84" t="s">
        <v>215</v>
      </c>
      <c r="G205" s="86">
        <f t="shared" si="57"/>
        <v>21.96</v>
      </c>
      <c r="H205" s="105">
        <f t="shared" si="58"/>
        <v>0</v>
      </c>
      <c r="I205" s="86">
        <v>21.96</v>
      </c>
      <c r="J205" s="87">
        <f t="shared" si="59"/>
        <v>0</v>
      </c>
      <c r="K205" s="88">
        <v>0.86</v>
      </c>
      <c r="L205" s="89">
        <f t="shared" si="60"/>
        <v>0</v>
      </c>
    </row>
    <row r="206" spans="1:12" s="71" customFormat="1" ht="12.75" customHeight="1" x14ac:dyDescent="0.2">
      <c r="A206" s="93"/>
      <c r="B206" s="98" t="s">
        <v>107</v>
      </c>
      <c r="C206" s="83" t="s">
        <v>957</v>
      </c>
      <c r="D206" s="12" t="s">
        <v>958</v>
      </c>
      <c r="E206" s="85"/>
      <c r="F206" s="84" t="s">
        <v>215</v>
      </c>
      <c r="G206" s="86">
        <f t="shared" si="57"/>
        <v>22.88</v>
      </c>
      <c r="H206" s="105">
        <f t="shared" si="58"/>
        <v>0</v>
      </c>
      <c r="I206" s="86">
        <v>22.88</v>
      </c>
      <c r="J206" s="87">
        <f t="shared" si="59"/>
        <v>0</v>
      </c>
      <c r="K206" s="88">
        <v>1.03</v>
      </c>
      <c r="L206" s="89">
        <f t="shared" si="60"/>
        <v>0</v>
      </c>
    </row>
    <row r="207" spans="1:12" s="71" customFormat="1" ht="12.75" customHeight="1" x14ac:dyDescent="0.2">
      <c r="A207" s="93"/>
      <c r="B207" s="98" t="s">
        <v>107</v>
      </c>
      <c r="C207" s="83" t="s">
        <v>959</v>
      </c>
      <c r="D207" s="12" t="s">
        <v>960</v>
      </c>
      <c r="E207" s="85"/>
      <c r="F207" s="84" t="s">
        <v>215</v>
      </c>
      <c r="G207" s="86">
        <f t="shared" si="57"/>
        <v>25.12</v>
      </c>
      <c r="H207" s="105">
        <f t="shared" si="58"/>
        <v>0</v>
      </c>
      <c r="I207" s="86">
        <v>25.12</v>
      </c>
      <c r="J207" s="87">
        <f t="shared" si="59"/>
        <v>0</v>
      </c>
      <c r="K207" s="88">
        <v>1.19</v>
      </c>
      <c r="L207" s="89">
        <f t="shared" si="60"/>
        <v>0</v>
      </c>
    </row>
    <row r="208" spans="1:12" s="71" customFormat="1" ht="12.75" customHeight="1" x14ac:dyDescent="0.2">
      <c r="A208" s="93"/>
      <c r="B208" s="98" t="s">
        <v>107</v>
      </c>
      <c r="C208" s="83" t="s">
        <v>961</v>
      </c>
      <c r="D208" s="12" t="s">
        <v>962</v>
      </c>
      <c r="E208" s="85"/>
      <c r="F208" s="84" t="s">
        <v>215</v>
      </c>
      <c r="G208" s="86">
        <f t="shared" si="57"/>
        <v>27.5</v>
      </c>
      <c r="H208" s="105">
        <f t="shared" si="58"/>
        <v>0</v>
      </c>
      <c r="I208" s="86">
        <v>27.5</v>
      </c>
      <c r="J208" s="87">
        <f t="shared" si="59"/>
        <v>0</v>
      </c>
      <c r="K208" s="88">
        <v>1.35</v>
      </c>
      <c r="L208" s="89">
        <f t="shared" si="60"/>
        <v>0</v>
      </c>
    </row>
    <row r="209" spans="1:12" ht="12.75" customHeight="1" x14ac:dyDescent="0.25">
      <c r="H209" s="107"/>
      <c r="I209" s="109"/>
    </row>
    <row r="210" spans="1:12" ht="12.75" customHeight="1" x14ac:dyDescent="0.25">
      <c r="D210" s="18" t="s">
        <v>75</v>
      </c>
      <c r="H210" s="107"/>
      <c r="I210" s="109"/>
    </row>
    <row r="211" spans="1:12" s="71" customFormat="1" ht="12.75" customHeight="1" x14ac:dyDescent="0.2">
      <c r="A211" s="93"/>
      <c r="B211" s="98" t="s">
        <v>107</v>
      </c>
      <c r="C211" s="83" t="s">
        <v>963</v>
      </c>
      <c r="D211" s="12" t="s">
        <v>964</v>
      </c>
      <c r="E211" s="85"/>
      <c r="F211" s="84" t="s">
        <v>215</v>
      </c>
      <c r="G211" s="86">
        <f t="shared" ref="G211:G216" si="61">I211*(1-J211)</f>
        <v>6.36</v>
      </c>
      <c r="H211" s="105">
        <f t="shared" ref="H211:H216" si="62">E211*G211</f>
        <v>0</v>
      </c>
      <c r="I211" s="86">
        <v>6.36</v>
      </c>
      <c r="J211" s="87">
        <f t="shared" ref="J211:J216" si="63">H$16/100</f>
        <v>0</v>
      </c>
      <c r="K211" s="88">
        <v>0.26</v>
      </c>
      <c r="L211" s="89">
        <f t="shared" ref="L211:L216" si="64">E211*K211</f>
        <v>0</v>
      </c>
    </row>
    <row r="212" spans="1:12" s="71" customFormat="1" ht="12.75" customHeight="1" x14ac:dyDescent="0.2">
      <c r="A212" s="93"/>
      <c r="B212" s="98" t="s">
        <v>107</v>
      </c>
      <c r="C212" s="83" t="s">
        <v>965</v>
      </c>
      <c r="D212" s="12" t="s">
        <v>966</v>
      </c>
      <c r="E212" s="85"/>
      <c r="F212" s="84" t="s">
        <v>215</v>
      </c>
      <c r="G212" s="86">
        <f t="shared" si="61"/>
        <v>6</v>
      </c>
      <c r="H212" s="105">
        <f t="shared" si="62"/>
        <v>0</v>
      </c>
      <c r="I212" s="86">
        <v>6</v>
      </c>
      <c r="J212" s="87">
        <f t="shared" si="63"/>
        <v>0</v>
      </c>
      <c r="K212" s="88">
        <v>0.31</v>
      </c>
      <c r="L212" s="89">
        <f t="shared" si="64"/>
        <v>0</v>
      </c>
    </row>
    <row r="213" spans="1:12" s="71" customFormat="1" ht="12.75" customHeight="1" x14ac:dyDescent="0.2">
      <c r="A213" s="93"/>
      <c r="B213" s="98" t="s">
        <v>107</v>
      </c>
      <c r="C213" s="83" t="s">
        <v>967</v>
      </c>
      <c r="D213" s="12" t="s">
        <v>968</v>
      </c>
      <c r="E213" s="85"/>
      <c r="F213" s="84" t="s">
        <v>215</v>
      </c>
      <c r="G213" s="86">
        <f t="shared" si="61"/>
        <v>8.0399999999999991</v>
      </c>
      <c r="H213" s="105">
        <f t="shared" si="62"/>
        <v>0</v>
      </c>
      <c r="I213" s="86">
        <v>8.0399999999999991</v>
      </c>
      <c r="J213" s="87">
        <f t="shared" si="63"/>
        <v>0</v>
      </c>
      <c r="K213" s="88">
        <v>0.38</v>
      </c>
      <c r="L213" s="89">
        <f t="shared" si="64"/>
        <v>0</v>
      </c>
    </row>
    <row r="214" spans="1:12" s="71" customFormat="1" ht="12.75" customHeight="1" x14ac:dyDescent="0.2">
      <c r="A214" s="93"/>
      <c r="B214" s="98" t="s">
        <v>107</v>
      </c>
      <c r="C214" s="83" t="s">
        <v>969</v>
      </c>
      <c r="D214" s="12" t="s">
        <v>970</v>
      </c>
      <c r="E214" s="85"/>
      <c r="F214" s="84" t="s">
        <v>215</v>
      </c>
      <c r="G214" s="86">
        <f t="shared" si="61"/>
        <v>9.3800000000000008</v>
      </c>
      <c r="H214" s="105">
        <f t="shared" si="62"/>
        <v>0</v>
      </c>
      <c r="I214" s="86">
        <v>9.3800000000000008</v>
      </c>
      <c r="J214" s="87">
        <f t="shared" si="63"/>
        <v>0</v>
      </c>
      <c r="K214" s="88">
        <v>0.51</v>
      </c>
      <c r="L214" s="89">
        <f t="shared" si="64"/>
        <v>0</v>
      </c>
    </row>
    <row r="215" spans="1:12" s="71" customFormat="1" ht="12.75" customHeight="1" x14ac:dyDescent="0.2">
      <c r="A215" s="93"/>
      <c r="B215" s="98" t="s">
        <v>107</v>
      </c>
      <c r="C215" s="83" t="s">
        <v>971</v>
      </c>
      <c r="D215" s="12" t="s">
        <v>972</v>
      </c>
      <c r="E215" s="85"/>
      <c r="F215" s="84" t="s">
        <v>215</v>
      </c>
      <c r="G215" s="86">
        <f t="shared" si="61"/>
        <v>13.84</v>
      </c>
      <c r="H215" s="105">
        <f t="shared" si="62"/>
        <v>0</v>
      </c>
      <c r="I215" s="86">
        <v>13.84</v>
      </c>
      <c r="J215" s="87">
        <f t="shared" si="63"/>
        <v>0</v>
      </c>
      <c r="K215" s="88">
        <v>0.63</v>
      </c>
      <c r="L215" s="89">
        <f t="shared" si="64"/>
        <v>0</v>
      </c>
    </row>
    <row r="216" spans="1:12" s="71" customFormat="1" ht="12.75" customHeight="1" x14ac:dyDescent="0.2">
      <c r="A216" s="93"/>
      <c r="B216" s="98" t="s">
        <v>107</v>
      </c>
      <c r="C216" s="83" t="s">
        <v>973</v>
      </c>
      <c r="D216" s="12" t="s">
        <v>974</v>
      </c>
      <c r="E216" s="85"/>
      <c r="F216" s="84" t="s">
        <v>215</v>
      </c>
      <c r="G216" s="86">
        <f t="shared" si="61"/>
        <v>15.28</v>
      </c>
      <c r="H216" s="105">
        <f t="shared" si="62"/>
        <v>0</v>
      </c>
      <c r="I216" s="86">
        <v>15.28</v>
      </c>
      <c r="J216" s="87">
        <f t="shared" si="63"/>
        <v>0</v>
      </c>
      <c r="K216" s="88">
        <v>0.76</v>
      </c>
      <c r="L216" s="89">
        <f t="shared" si="64"/>
        <v>0</v>
      </c>
    </row>
    <row r="217" spans="1:12" ht="12.75" customHeight="1" x14ac:dyDescent="0.25">
      <c r="H217" s="107"/>
      <c r="I217" s="109"/>
    </row>
    <row r="218" spans="1:12" ht="12.75" customHeight="1" x14ac:dyDescent="0.25">
      <c r="D218" s="18" t="s">
        <v>76</v>
      </c>
      <c r="H218" s="107"/>
      <c r="I218" s="109"/>
    </row>
    <row r="219" spans="1:12" s="71" customFormat="1" ht="12.75" customHeight="1" x14ac:dyDescent="0.2">
      <c r="A219" s="93"/>
      <c r="B219" s="98" t="s">
        <v>107</v>
      </c>
      <c r="C219" s="83" t="s">
        <v>975</v>
      </c>
      <c r="D219" s="12" t="s">
        <v>976</v>
      </c>
      <c r="E219" s="85"/>
      <c r="F219" s="84" t="s">
        <v>215</v>
      </c>
      <c r="G219" s="86">
        <f t="shared" ref="G219:G225" si="65">I219*(1-J219)</f>
        <v>2.4</v>
      </c>
      <c r="H219" s="105">
        <f t="shared" ref="H219:H225" si="66">E219*G219</f>
        <v>0</v>
      </c>
      <c r="I219" s="86">
        <v>2.4</v>
      </c>
      <c r="J219" s="87">
        <f t="shared" ref="J219:J225" si="67">H$16/100</f>
        <v>0</v>
      </c>
      <c r="K219" s="88">
        <v>0.06</v>
      </c>
      <c r="L219" s="89">
        <f t="shared" ref="L219:L225" si="68">E219*K219</f>
        <v>0</v>
      </c>
    </row>
    <row r="220" spans="1:12" s="71" customFormat="1" ht="6.95" customHeight="1" x14ac:dyDescent="0.2">
      <c r="A220" s="93"/>
      <c r="B220" s="98"/>
      <c r="C220" s="90"/>
      <c r="D220" s="12"/>
      <c r="E220" s="91"/>
      <c r="F220" s="84"/>
      <c r="G220" s="86"/>
      <c r="H220" s="106"/>
      <c r="I220" s="86"/>
      <c r="J220" s="92"/>
      <c r="K220" s="88"/>
      <c r="L220" s="89"/>
    </row>
    <row r="221" spans="1:12" s="71" customFormat="1" ht="12.75" customHeight="1" x14ac:dyDescent="0.2">
      <c r="A221" s="93"/>
      <c r="B221" s="98" t="s">
        <v>107</v>
      </c>
      <c r="C221" s="83" t="s">
        <v>977</v>
      </c>
      <c r="D221" s="12" t="s">
        <v>978</v>
      </c>
      <c r="E221" s="85"/>
      <c r="F221" s="84" t="s">
        <v>215</v>
      </c>
      <c r="G221" s="86">
        <f t="shared" si="65"/>
        <v>2.36</v>
      </c>
      <c r="H221" s="105">
        <f t="shared" si="66"/>
        <v>0</v>
      </c>
      <c r="I221" s="86">
        <v>2.36</v>
      </c>
      <c r="J221" s="87">
        <f t="shared" si="67"/>
        <v>0</v>
      </c>
      <c r="K221" s="88">
        <v>0.05</v>
      </c>
      <c r="L221" s="89">
        <f t="shared" si="68"/>
        <v>0</v>
      </c>
    </row>
    <row r="222" spans="1:12" s="71" customFormat="1" ht="12.75" customHeight="1" x14ac:dyDescent="0.2">
      <c r="A222" s="93"/>
      <c r="B222" s="98" t="s">
        <v>107</v>
      </c>
      <c r="C222" s="83" t="s">
        <v>979</v>
      </c>
      <c r="D222" s="12" t="s">
        <v>980</v>
      </c>
      <c r="E222" s="85"/>
      <c r="F222" s="84" t="s">
        <v>215</v>
      </c>
      <c r="G222" s="86">
        <f t="shared" si="65"/>
        <v>2.64</v>
      </c>
      <c r="H222" s="105">
        <f t="shared" si="66"/>
        <v>0</v>
      </c>
      <c r="I222" s="86">
        <v>2.64</v>
      </c>
      <c r="J222" s="87">
        <f t="shared" si="67"/>
        <v>0</v>
      </c>
      <c r="K222" s="88">
        <v>7.0000000000000007E-2</v>
      </c>
      <c r="L222" s="89">
        <f t="shared" si="68"/>
        <v>0</v>
      </c>
    </row>
    <row r="223" spans="1:12" s="71" customFormat="1" ht="6.95" customHeight="1" x14ac:dyDescent="0.2">
      <c r="A223" s="93"/>
      <c r="B223" s="98"/>
      <c r="C223" s="90"/>
      <c r="D223" s="12"/>
      <c r="E223" s="91"/>
      <c r="F223" s="84"/>
      <c r="G223" s="86"/>
      <c r="H223" s="106"/>
      <c r="I223" s="86"/>
      <c r="J223" s="92"/>
      <c r="K223" s="88"/>
      <c r="L223" s="89"/>
    </row>
    <row r="224" spans="1:12" s="71" customFormat="1" ht="12.75" customHeight="1" x14ac:dyDescent="0.2">
      <c r="A224" s="93"/>
      <c r="B224" s="98" t="s">
        <v>107</v>
      </c>
      <c r="C224" s="83" t="s">
        <v>981</v>
      </c>
      <c r="D224" s="12" t="s">
        <v>982</v>
      </c>
      <c r="E224" s="85"/>
      <c r="F224" s="84" t="s">
        <v>215</v>
      </c>
      <c r="G224" s="86">
        <f t="shared" si="65"/>
        <v>2.68</v>
      </c>
      <c r="H224" s="105">
        <f t="shared" si="66"/>
        <v>0</v>
      </c>
      <c r="I224" s="86">
        <v>2.68</v>
      </c>
      <c r="J224" s="87">
        <f t="shared" si="67"/>
        <v>0</v>
      </c>
      <c r="K224" s="88">
        <v>0.09</v>
      </c>
      <c r="L224" s="89">
        <f t="shared" si="68"/>
        <v>0</v>
      </c>
    </row>
    <row r="225" spans="1:12" s="71" customFormat="1" ht="12.75" customHeight="1" x14ac:dyDescent="0.2">
      <c r="A225" s="93"/>
      <c r="B225" s="98" t="s">
        <v>107</v>
      </c>
      <c r="C225" s="83" t="s">
        <v>983</v>
      </c>
      <c r="D225" s="12" t="s">
        <v>984</v>
      </c>
      <c r="E225" s="85"/>
      <c r="F225" s="84" t="s">
        <v>215</v>
      </c>
      <c r="G225" s="86">
        <f t="shared" si="65"/>
        <v>3.12</v>
      </c>
      <c r="H225" s="105">
        <f t="shared" si="66"/>
        <v>0</v>
      </c>
      <c r="I225" s="86">
        <v>3.12</v>
      </c>
      <c r="J225" s="87">
        <f t="shared" si="67"/>
        <v>0</v>
      </c>
      <c r="K225" s="88">
        <v>0.12</v>
      </c>
      <c r="L225" s="89">
        <f t="shared" si="68"/>
        <v>0</v>
      </c>
    </row>
    <row r="226" spans="1:12" ht="12.75" customHeight="1" x14ac:dyDescent="0.25">
      <c r="H226" s="107"/>
      <c r="I226" s="109"/>
    </row>
    <row r="227" spans="1:12" ht="12.75" customHeight="1" x14ac:dyDescent="0.25">
      <c r="D227" s="18" t="s">
        <v>77</v>
      </c>
      <c r="H227" s="107"/>
      <c r="I227" s="109"/>
    </row>
    <row r="228" spans="1:12" s="71" customFormat="1" ht="12.75" customHeight="1" x14ac:dyDescent="0.2">
      <c r="A228" s="93"/>
      <c r="B228" s="110" t="s">
        <v>107</v>
      </c>
      <c r="C228" s="83" t="s">
        <v>687</v>
      </c>
      <c r="D228" s="12" t="s">
        <v>688</v>
      </c>
      <c r="E228" s="85"/>
      <c r="F228" s="84" t="s">
        <v>215</v>
      </c>
      <c r="G228" s="86">
        <f>I228*(1-J228)</f>
        <v>7.72</v>
      </c>
      <c r="H228" s="105">
        <f>E228*G228</f>
        <v>0</v>
      </c>
      <c r="I228" s="86">
        <v>7.72</v>
      </c>
      <c r="J228" s="87">
        <f>I$16/100</f>
        <v>0</v>
      </c>
      <c r="K228" s="88">
        <v>0.25</v>
      </c>
      <c r="L228" s="89">
        <f>E228*K228</f>
        <v>0</v>
      </c>
    </row>
    <row r="229" spans="1:12" ht="12.75" customHeight="1" x14ac:dyDescent="0.25">
      <c r="H229" s="107"/>
      <c r="I229" s="109"/>
    </row>
    <row r="230" spans="1:12" ht="12.75" customHeight="1" x14ac:dyDescent="0.25">
      <c r="D230" s="18" t="s">
        <v>79</v>
      </c>
      <c r="H230" s="107"/>
      <c r="I230" s="109"/>
    </row>
    <row r="231" spans="1:12" s="71" customFormat="1" ht="12.75" customHeight="1" x14ac:dyDescent="0.2">
      <c r="A231" s="93"/>
      <c r="B231" s="98" t="s">
        <v>107</v>
      </c>
      <c r="C231" s="94" t="s">
        <v>985</v>
      </c>
      <c r="D231" s="12" t="s">
        <v>986</v>
      </c>
      <c r="E231" s="85"/>
      <c r="F231" s="84" t="s">
        <v>215</v>
      </c>
      <c r="G231" s="86">
        <f t="shared" ref="G231:G233" si="69">I231*(1-J231)</f>
        <v>3.28</v>
      </c>
      <c r="H231" s="105">
        <f t="shared" ref="H231:H233" si="70">E231*G231</f>
        <v>0</v>
      </c>
      <c r="I231" s="86">
        <v>3.28</v>
      </c>
      <c r="J231" s="87">
        <f t="shared" ref="J231:J233" si="71">H$16/100</f>
        <v>0</v>
      </c>
      <c r="K231" s="88">
        <v>0.19</v>
      </c>
      <c r="L231" s="89">
        <f t="shared" ref="L231:L233" si="72">E231*K231</f>
        <v>0</v>
      </c>
    </row>
    <row r="232" spans="1:12" s="71" customFormat="1" ht="12.75" customHeight="1" x14ac:dyDescent="0.2">
      <c r="A232" s="93"/>
      <c r="B232" s="98" t="s">
        <v>107</v>
      </c>
      <c r="C232" s="95" t="s">
        <v>987</v>
      </c>
      <c r="D232" s="12" t="s">
        <v>988</v>
      </c>
      <c r="E232" s="85"/>
      <c r="F232" s="84" t="s">
        <v>215</v>
      </c>
      <c r="G232" s="86">
        <f t="shared" si="69"/>
        <v>3.76</v>
      </c>
      <c r="H232" s="105">
        <f t="shared" si="70"/>
        <v>0</v>
      </c>
      <c r="I232" s="86">
        <v>3.76</v>
      </c>
      <c r="J232" s="87">
        <f t="shared" si="71"/>
        <v>0</v>
      </c>
      <c r="K232" s="88">
        <v>0.25</v>
      </c>
      <c r="L232" s="89">
        <f t="shared" si="72"/>
        <v>0</v>
      </c>
    </row>
    <row r="233" spans="1:12" s="71" customFormat="1" ht="12.75" customHeight="1" x14ac:dyDescent="0.2">
      <c r="A233" s="93"/>
      <c r="B233" s="98" t="s">
        <v>107</v>
      </c>
      <c r="C233" s="95" t="s">
        <v>989</v>
      </c>
      <c r="D233" s="12" t="s">
        <v>990</v>
      </c>
      <c r="E233" s="85"/>
      <c r="F233" s="84" t="s">
        <v>215</v>
      </c>
      <c r="G233" s="86">
        <f t="shared" si="69"/>
        <v>4.24</v>
      </c>
      <c r="H233" s="105">
        <f t="shared" si="70"/>
        <v>0</v>
      </c>
      <c r="I233" s="86">
        <v>4.24</v>
      </c>
      <c r="J233" s="87">
        <f t="shared" si="71"/>
        <v>0</v>
      </c>
      <c r="K233" s="88">
        <v>0.3</v>
      </c>
      <c r="L233" s="89">
        <f t="shared" si="72"/>
        <v>0</v>
      </c>
    </row>
    <row r="234" spans="1:12" ht="12.75" customHeight="1" x14ac:dyDescent="0.25">
      <c r="H234" s="107"/>
      <c r="I234" s="109"/>
    </row>
    <row r="235" spans="1:12" ht="12.75" customHeight="1" x14ac:dyDescent="0.25">
      <c r="D235" s="18" t="s">
        <v>86</v>
      </c>
      <c r="H235" s="107"/>
      <c r="I235" s="109"/>
    </row>
    <row r="236" spans="1:12" s="71" customFormat="1" ht="12.75" customHeight="1" x14ac:dyDescent="0.2">
      <c r="A236" s="93"/>
      <c r="B236" s="98" t="s">
        <v>107</v>
      </c>
      <c r="C236" s="94" t="s">
        <v>513</v>
      </c>
      <c r="D236" s="12" t="s">
        <v>514</v>
      </c>
      <c r="E236" s="85"/>
      <c r="F236" s="84" t="s">
        <v>215</v>
      </c>
      <c r="G236" s="86">
        <f t="shared" ref="G236:G238" si="73">I236*(1-J236)</f>
        <v>2.06</v>
      </c>
      <c r="H236" s="105">
        <f t="shared" ref="H236:H238" si="74">E236*G236</f>
        <v>0</v>
      </c>
      <c r="I236" s="86">
        <v>2.06</v>
      </c>
      <c r="J236" s="87">
        <f t="shared" ref="J236:J238" si="75">H$16/100</f>
        <v>0</v>
      </c>
      <c r="K236" s="88">
        <v>0.1</v>
      </c>
      <c r="L236" s="89">
        <f t="shared" ref="L236:L238" si="76">E236*K236</f>
        <v>0</v>
      </c>
    </row>
    <row r="237" spans="1:12" s="71" customFormat="1" ht="12.75" customHeight="1" x14ac:dyDescent="0.2">
      <c r="A237" s="93"/>
      <c r="B237" s="98" t="s">
        <v>107</v>
      </c>
      <c r="C237" s="94" t="s">
        <v>515</v>
      </c>
      <c r="D237" s="12" t="s">
        <v>516</v>
      </c>
      <c r="E237" s="85"/>
      <c r="F237" s="84" t="s">
        <v>215</v>
      </c>
      <c r="G237" s="86">
        <f t="shared" si="73"/>
        <v>3.04</v>
      </c>
      <c r="H237" s="105">
        <f t="shared" si="74"/>
        <v>0</v>
      </c>
      <c r="I237" s="86">
        <v>3.04</v>
      </c>
      <c r="J237" s="87">
        <f t="shared" si="75"/>
        <v>0</v>
      </c>
      <c r="K237" s="88">
        <v>0.19</v>
      </c>
      <c r="L237" s="89">
        <f t="shared" si="76"/>
        <v>0</v>
      </c>
    </row>
    <row r="238" spans="1:12" s="71" customFormat="1" ht="12.75" customHeight="1" x14ac:dyDescent="0.2">
      <c r="A238" s="93"/>
      <c r="B238" s="98" t="s">
        <v>107</v>
      </c>
      <c r="C238" s="94" t="s">
        <v>517</v>
      </c>
      <c r="D238" s="12" t="s">
        <v>518</v>
      </c>
      <c r="E238" s="85"/>
      <c r="F238" s="84" t="s">
        <v>215</v>
      </c>
      <c r="G238" s="86">
        <f t="shared" si="73"/>
        <v>3.94</v>
      </c>
      <c r="H238" s="105">
        <f t="shared" si="74"/>
        <v>0</v>
      </c>
      <c r="I238" s="86">
        <v>3.94</v>
      </c>
      <c r="J238" s="87">
        <f t="shared" si="75"/>
        <v>0</v>
      </c>
      <c r="K238" s="88">
        <v>0.25</v>
      </c>
      <c r="L238" s="89">
        <f t="shared" si="76"/>
        <v>0</v>
      </c>
    </row>
    <row r="239" spans="1:12" ht="12.75" customHeight="1" x14ac:dyDescent="0.25">
      <c r="D239" s="73"/>
      <c r="H239" s="107"/>
      <c r="I239" s="109"/>
    </row>
    <row r="240" spans="1:12" ht="12.75" customHeight="1" x14ac:dyDescent="0.25">
      <c r="D240" s="18" t="s">
        <v>80</v>
      </c>
      <c r="H240" s="107"/>
      <c r="I240" s="109"/>
    </row>
    <row r="241" spans="1:12" s="71" customFormat="1" ht="12.75" customHeight="1" x14ac:dyDescent="0.2">
      <c r="A241" s="93"/>
      <c r="B241" s="98" t="s">
        <v>107</v>
      </c>
      <c r="C241" s="83" t="s">
        <v>991</v>
      </c>
      <c r="D241" s="12" t="s">
        <v>992</v>
      </c>
      <c r="E241" s="85"/>
      <c r="F241" s="84" t="s">
        <v>215</v>
      </c>
      <c r="G241" s="86">
        <f t="shared" ref="G241:G249" si="77">I241*(1-J241)</f>
        <v>3.76</v>
      </c>
      <c r="H241" s="105">
        <f t="shared" ref="H241:H249" si="78">E241*G241</f>
        <v>0</v>
      </c>
      <c r="I241" s="86">
        <v>3.76</v>
      </c>
      <c r="J241" s="87">
        <f t="shared" ref="J241:J249" si="79">H$16/100</f>
        <v>0</v>
      </c>
      <c r="K241" s="88">
        <v>0.19</v>
      </c>
      <c r="L241" s="89">
        <f t="shared" ref="L241:L249" si="80">E241*K241</f>
        <v>0</v>
      </c>
    </row>
    <row r="242" spans="1:12" s="71" customFormat="1" ht="12.75" customHeight="1" x14ac:dyDescent="0.2">
      <c r="A242" s="93"/>
      <c r="B242" s="98" t="s">
        <v>107</v>
      </c>
      <c r="C242" s="83" t="s">
        <v>993</v>
      </c>
      <c r="D242" s="12" t="s">
        <v>994</v>
      </c>
      <c r="E242" s="85"/>
      <c r="F242" s="84" t="s">
        <v>215</v>
      </c>
      <c r="G242" s="86">
        <f t="shared" si="77"/>
        <v>4.76</v>
      </c>
      <c r="H242" s="105">
        <f t="shared" si="78"/>
        <v>0</v>
      </c>
      <c r="I242" s="86">
        <v>4.76</v>
      </c>
      <c r="J242" s="87">
        <f t="shared" si="79"/>
        <v>0</v>
      </c>
      <c r="K242" s="88">
        <v>0.23</v>
      </c>
      <c r="L242" s="89">
        <f t="shared" si="80"/>
        <v>0</v>
      </c>
    </row>
    <row r="243" spans="1:12" s="71" customFormat="1" ht="12.75" customHeight="1" x14ac:dyDescent="0.2">
      <c r="A243" s="93"/>
      <c r="B243" s="98" t="s">
        <v>107</v>
      </c>
      <c r="C243" s="83" t="s">
        <v>995</v>
      </c>
      <c r="D243" s="12" t="s">
        <v>996</v>
      </c>
      <c r="E243" s="85"/>
      <c r="F243" s="84" t="s">
        <v>215</v>
      </c>
      <c r="G243" s="86">
        <f t="shared" si="77"/>
        <v>6</v>
      </c>
      <c r="H243" s="105">
        <f t="shared" si="78"/>
        <v>0</v>
      </c>
      <c r="I243" s="86">
        <v>6</v>
      </c>
      <c r="J243" s="87">
        <f t="shared" si="79"/>
        <v>0</v>
      </c>
      <c r="K243" s="88">
        <v>0.27</v>
      </c>
      <c r="L243" s="89">
        <f t="shared" si="80"/>
        <v>0</v>
      </c>
    </row>
    <row r="244" spans="1:12" s="71" customFormat="1" ht="12.75" customHeight="1" x14ac:dyDescent="0.2">
      <c r="A244" s="93"/>
      <c r="B244" s="98" t="s">
        <v>107</v>
      </c>
      <c r="C244" s="83" t="s">
        <v>997</v>
      </c>
      <c r="D244" s="12" t="s">
        <v>998</v>
      </c>
      <c r="E244" s="85"/>
      <c r="F244" s="84" t="s">
        <v>215</v>
      </c>
      <c r="G244" s="86">
        <f t="shared" si="77"/>
        <v>8.32</v>
      </c>
      <c r="H244" s="105">
        <f t="shared" si="78"/>
        <v>0</v>
      </c>
      <c r="I244" s="86">
        <v>8.32</v>
      </c>
      <c r="J244" s="87">
        <f t="shared" si="79"/>
        <v>0</v>
      </c>
      <c r="K244" s="88">
        <v>0.5</v>
      </c>
      <c r="L244" s="89">
        <f t="shared" si="80"/>
        <v>0</v>
      </c>
    </row>
    <row r="245" spans="1:12" s="71" customFormat="1" ht="12.75" customHeight="1" x14ac:dyDescent="0.2">
      <c r="A245" s="93"/>
      <c r="B245" s="98" t="s">
        <v>107</v>
      </c>
      <c r="C245" s="83" t="s">
        <v>999</v>
      </c>
      <c r="D245" s="12" t="s">
        <v>1000</v>
      </c>
      <c r="E245" s="85"/>
      <c r="F245" s="84" t="s">
        <v>215</v>
      </c>
      <c r="G245" s="86">
        <f t="shared" si="77"/>
        <v>13.4</v>
      </c>
      <c r="H245" s="105">
        <f t="shared" si="78"/>
        <v>0</v>
      </c>
      <c r="I245" s="86">
        <v>13.4</v>
      </c>
      <c r="J245" s="87">
        <f t="shared" si="79"/>
        <v>0</v>
      </c>
      <c r="K245" s="88">
        <v>0.64</v>
      </c>
      <c r="L245" s="89">
        <f t="shared" si="80"/>
        <v>0</v>
      </c>
    </row>
    <row r="246" spans="1:12" s="71" customFormat="1" ht="12.75" customHeight="1" x14ac:dyDescent="0.2">
      <c r="A246" s="93"/>
      <c r="B246" s="98" t="s">
        <v>107</v>
      </c>
      <c r="C246" s="83" t="s">
        <v>1001</v>
      </c>
      <c r="D246" s="12" t="s">
        <v>1002</v>
      </c>
      <c r="E246" s="85"/>
      <c r="F246" s="84" t="s">
        <v>215</v>
      </c>
      <c r="G246" s="86">
        <f t="shared" si="77"/>
        <v>14.6</v>
      </c>
      <c r="H246" s="105">
        <f t="shared" si="78"/>
        <v>0</v>
      </c>
      <c r="I246" s="86">
        <v>14.6</v>
      </c>
      <c r="J246" s="87">
        <f t="shared" si="79"/>
        <v>0</v>
      </c>
      <c r="K246" s="88">
        <v>1.03</v>
      </c>
      <c r="L246" s="89">
        <f t="shared" si="80"/>
        <v>0</v>
      </c>
    </row>
    <row r="247" spans="1:12" s="71" customFormat="1" ht="12.75" customHeight="1" x14ac:dyDescent="0.2">
      <c r="A247" s="93"/>
      <c r="B247" s="98" t="s">
        <v>107</v>
      </c>
      <c r="C247" s="83" t="s">
        <v>1003</v>
      </c>
      <c r="D247" s="12" t="s">
        <v>1004</v>
      </c>
      <c r="E247" s="85"/>
      <c r="F247" s="84" t="s">
        <v>215</v>
      </c>
      <c r="G247" s="86">
        <f t="shared" si="77"/>
        <v>16</v>
      </c>
      <c r="H247" s="105">
        <f t="shared" si="78"/>
        <v>0</v>
      </c>
      <c r="I247" s="86">
        <v>16</v>
      </c>
      <c r="J247" s="87">
        <f t="shared" si="79"/>
        <v>0</v>
      </c>
      <c r="K247" s="88">
        <v>1.2</v>
      </c>
      <c r="L247" s="89">
        <f t="shared" si="80"/>
        <v>0</v>
      </c>
    </row>
    <row r="248" spans="1:12" s="71" customFormat="1" ht="12.75" customHeight="1" x14ac:dyDescent="0.2">
      <c r="A248" s="93"/>
      <c r="B248" s="98" t="s">
        <v>107</v>
      </c>
      <c r="C248" s="94" t="s">
        <v>509</v>
      </c>
      <c r="D248" s="12" t="s">
        <v>510</v>
      </c>
      <c r="E248" s="85"/>
      <c r="F248" s="84" t="s">
        <v>215</v>
      </c>
      <c r="G248" s="86">
        <f t="shared" si="77"/>
        <v>4.2</v>
      </c>
      <c r="H248" s="105">
        <f t="shared" si="78"/>
        <v>0</v>
      </c>
      <c r="I248" s="86">
        <v>4.2</v>
      </c>
      <c r="J248" s="87">
        <f t="shared" si="79"/>
        <v>0</v>
      </c>
      <c r="K248" s="88">
        <v>0.23</v>
      </c>
      <c r="L248" s="89">
        <f t="shared" si="80"/>
        <v>0</v>
      </c>
    </row>
    <row r="249" spans="1:12" s="71" customFormat="1" ht="12.75" customHeight="1" x14ac:dyDescent="0.2">
      <c r="A249" s="93"/>
      <c r="B249" s="98" t="s">
        <v>107</v>
      </c>
      <c r="C249" s="94" t="s">
        <v>511</v>
      </c>
      <c r="D249" s="12" t="s">
        <v>512</v>
      </c>
      <c r="E249" s="85"/>
      <c r="F249" s="84" t="s">
        <v>215</v>
      </c>
      <c r="G249" s="86">
        <f t="shared" si="77"/>
        <v>5.08</v>
      </c>
      <c r="H249" s="105">
        <f t="shared" si="78"/>
        <v>0</v>
      </c>
      <c r="I249" s="86">
        <v>5.08</v>
      </c>
      <c r="J249" s="87">
        <f t="shared" si="79"/>
        <v>0</v>
      </c>
      <c r="K249" s="88">
        <v>0.44</v>
      </c>
      <c r="L249" s="89">
        <f t="shared" si="80"/>
        <v>0</v>
      </c>
    </row>
    <row r="250" spans="1:12" ht="12.75" customHeight="1" x14ac:dyDescent="0.25">
      <c r="H250" s="107"/>
      <c r="I250" s="109"/>
    </row>
    <row r="251" spans="1:12" ht="12.75" customHeight="1" x14ac:dyDescent="0.25">
      <c r="D251" s="18" t="s">
        <v>81</v>
      </c>
      <c r="H251" s="107"/>
      <c r="I251" s="109"/>
    </row>
    <row r="252" spans="1:12" s="71" customFormat="1" ht="12.75" customHeight="1" x14ac:dyDescent="0.2">
      <c r="A252" s="93"/>
      <c r="B252" s="98" t="s">
        <v>107</v>
      </c>
      <c r="C252" s="83" t="s">
        <v>1005</v>
      </c>
      <c r="D252" s="12" t="s">
        <v>1006</v>
      </c>
      <c r="E252" s="85"/>
      <c r="F252" s="84" t="s">
        <v>215</v>
      </c>
      <c r="G252" s="86">
        <f t="shared" ref="G252:G256" si="81">I252*(1-J252)</f>
        <v>6.8</v>
      </c>
      <c r="H252" s="105">
        <f t="shared" ref="H252:H256" si="82">E252*G252</f>
        <v>0</v>
      </c>
      <c r="I252" s="86">
        <v>6.8</v>
      </c>
      <c r="J252" s="87">
        <f t="shared" ref="J252:J256" si="83">H$16/100</f>
        <v>0</v>
      </c>
      <c r="K252" s="88">
        <v>0.61</v>
      </c>
      <c r="L252" s="89">
        <f t="shared" ref="L252:L256" si="84">E252*K252</f>
        <v>0</v>
      </c>
    </row>
    <row r="253" spans="1:12" s="71" customFormat="1" ht="12.75" customHeight="1" x14ac:dyDescent="0.2">
      <c r="A253" s="93"/>
      <c r="B253" s="98" t="s">
        <v>107</v>
      </c>
      <c r="C253" s="83" t="s">
        <v>1007</v>
      </c>
      <c r="D253" s="12" t="s">
        <v>1008</v>
      </c>
      <c r="E253" s="85"/>
      <c r="F253" s="84" t="s">
        <v>215</v>
      </c>
      <c r="G253" s="86">
        <f>I253*(1-J253)</f>
        <v>7.64</v>
      </c>
      <c r="H253" s="105">
        <f>E253*G253</f>
        <v>0</v>
      </c>
      <c r="I253" s="86">
        <v>7.64</v>
      </c>
      <c r="J253" s="87">
        <f t="shared" si="83"/>
        <v>0</v>
      </c>
      <c r="K253" s="88">
        <v>0.67</v>
      </c>
      <c r="L253" s="89">
        <f>E253*K253</f>
        <v>0</v>
      </c>
    </row>
    <row r="254" spans="1:12" s="71" customFormat="1" ht="12.75" customHeight="1" x14ac:dyDescent="0.2">
      <c r="A254" s="93"/>
      <c r="B254" s="98" t="s">
        <v>107</v>
      </c>
      <c r="C254" s="83" t="s">
        <v>1009</v>
      </c>
      <c r="D254" s="12" t="s">
        <v>1010</v>
      </c>
      <c r="E254" s="85"/>
      <c r="F254" s="84" t="s">
        <v>215</v>
      </c>
      <c r="G254" s="86">
        <f t="shared" si="81"/>
        <v>8.52</v>
      </c>
      <c r="H254" s="105">
        <f t="shared" si="82"/>
        <v>0</v>
      </c>
      <c r="I254" s="86">
        <v>8.52</v>
      </c>
      <c r="J254" s="87">
        <f t="shared" si="83"/>
        <v>0</v>
      </c>
      <c r="K254" s="88">
        <v>0.74</v>
      </c>
      <c r="L254" s="89">
        <f t="shared" si="84"/>
        <v>0</v>
      </c>
    </row>
    <row r="255" spans="1:12" s="71" customFormat="1" ht="12.75" customHeight="1" x14ac:dyDescent="0.2">
      <c r="A255" s="93"/>
      <c r="B255" s="98" t="s">
        <v>107</v>
      </c>
      <c r="C255" s="83" t="s">
        <v>1011</v>
      </c>
      <c r="D255" s="12" t="s">
        <v>1012</v>
      </c>
      <c r="E255" s="85"/>
      <c r="F255" s="84" t="s">
        <v>215</v>
      </c>
      <c r="G255" s="86">
        <f t="shared" si="81"/>
        <v>9.2799999999999994</v>
      </c>
      <c r="H255" s="105">
        <f t="shared" si="82"/>
        <v>0</v>
      </c>
      <c r="I255" s="86">
        <v>9.2799999999999994</v>
      </c>
      <c r="J255" s="87">
        <f t="shared" si="83"/>
        <v>0</v>
      </c>
      <c r="K255" s="88">
        <v>0.86</v>
      </c>
      <c r="L255" s="89">
        <f t="shared" si="84"/>
        <v>0</v>
      </c>
    </row>
    <row r="256" spans="1:12" s="71" customFormat="1" ht="12.75" customHeight="1" x14ac:dyDescent="0.2">
      <c r="A256" s="93"/>
      <c r="B256" s="98" t="s">
        <v>107</v>
      </c>
      <c r="C256" s="83" t="s">
        <v>1013</v>
      </c>
      <c r="D256" s="12" t="s">
        <v>1014</v>
      </c>
      <c r="E256" s="85"/>
      <c r="F256" s="84" t="s">
        <v>215</v>
      </c>
      <c r="G256" s="86">
        <f t="shared" si="81"/>
        <v>0.62</v>
      </c>
      <c r="H256" s="105">
        <f t="shared" si="82"/>
        <v>0</v>
      </c>
      <c r="I256" s="86">
        <v>0.62</v>
      </c>
      <c r="J256" s="87">
        <f t="shared" si="83"/>
        <v>0</v>
      </c>
      <c r="K256" s="88">
        <v>0.03</v>
      </c>
      <c r="L256" s="89">
        <f t="shared" si="84"/>
        <v>0</v>
      </c>
    </row>
    <row r="257" spans="1:79" ht="12.75" customHeight="1" x14ac:dyDescent="0.25">
      <c r="H257" s="107"/>
      <c r="I257" s="109"/>
    </row>
    <row r="258" spans="1:79" ht="12.75" customHeight="1" x14ac:dyDescent="0.25">
      <c r="D258" s="18" t="s">
        <v>82</v>
      </c>
      <c r="H258" s="107"/>
      <c r="I258" s="109"/>
    </row>
    <row r="259" spans="1:79" s="2" customFormat="1" ht="12.75" customHeight="1" x14ac:dyDescent="0.2">
      <c r="A259" s="96"/>
      <c r="B259" s="98" t="s">
        <v>107</v>
      </c>
      <c r="C259" s="99" t="s">
        <v>1015</v>
      </c>
      <c r="D259" s="12" t="s">
        <v>1016</v>
      </c>
      <c r="E259" s="97"/>
      <c r="F259" s="12" t="s">
        <v>215</v>
      </c>
      <c r="G259" s="100">
        <f t="shared" ref="G259:G265" si="85">I259*(1-J259)</f>
        <v>8.0399999999999991</v>
      </c>
      <c r="H259" s="108">
        <f t="shared" ref="H259:H266" si="86">E259*G259</f>
        <v>0</v>
      </c>
      <c r="I259" s="100">
        <v>8.0399999999999991</v>
      </c>
      <c r="J259" s="101">
        <f t="shared" ref="J259:J266" si="87">H$17/100</f>
        <v>0</v>
      </c>
      <c r="K259" s="102">
        <v>0.53</v>
      </c>
      <c r="L259" s="39">
        <f t="shared" ref="L259:L266" si="88">E259*K259</f>
        <v>0</v>
      </c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G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  <c r="AY259" s="71"/>
      <c r="AZ259" s="71"/>
      <c r="BA259" s="71"/>
      <c r="BB259" s="71"/>
      <c r="BC259" s="71"/>
      <c r="BD259" s="71"/>
      <c r="BE259" s="71"/>
      <c r="BF259" s="71"/>
      <c r="BG259" s="71"/>
      <c r="BH259" s="71"/>
      <c r="BI259" s="71"/>
      <c r="BJ259" s="71"/>
      <c r="BK259" s="71"/>
      <c r="BL259" s="71"/>
      <c r="BM259" s="71"/>
      <c r="BN259" s="71"/>
      <c r="BO259" s="71"/>
      <c r="BP259" s="71"/>
      <c r="BQ259" s="71"/>
      <c r="BR259" s="71"/>
      <c r="BS259" s="71"/>
      <c r="BT259" s="71"/>
      <c r="BU259" s="71"/>
      <c r="BV259" s="71"/>
      <c r="BW259" s="71"/>
      <c r="BX259" s="71"/>
      <c r="BY259" s="71"/>
      <c r="BZ259" s="71"/>
      <c r="CA259" s="71"/>
    </row>
    <row r="260" spans="1:79" s="2" customFormat="1" ht="12.75" customHeight="1" x14ac:dyDescent="0.2">
      <c r="A260" s="96"/>
      <c r="B260" s="98" t="s">
        <v>107</v>
      </c>
      <c r="C260" s="99" t="s">
        <v>1017</v>
      </c>
      <c r="D260" s="12" t="s">
        <v>1018</v>
      </c>
      <c r="E260" s="97"/>
      <c r="F260" s="12" t="s">
        <v>215</v>
      </c>
      <c r="G260" s="100">
        <f t="shared" si="85"/>
        <v>9.9600000000000009</v>
      </c>
      <c r="H260" s="108">
        <f t="shared" si="86"/>
        <v>0</v>
      </c>
      <c r="I260" s="100">
        <v>9.9600000000000009</v>
      </c>
      <c r="J260" s="101">
        <f t="shared" si="87"/>
        <v>0</v>
      </c>
      <c r="K260" s="102">
        <v>0.62</v>
      </c>
      <c r="L260" s="39">
        <f t="shared" si="88"/>
        <v>0</v>
      </c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  <c r="AY260" s="71"/>
      <c r="AZ260" s="71"/>
      <c r="BA260" s="71"/>
      <c r="BB260" s="71"/>
      <c r="BC260" s="71"/>
      <c r="BD260" s="71"/>
      <c r="BE260" s="71"/>
      <c r="BF260" s="71"/>
      <c r="BG260" s="71"/>
      <c r="BH260" s="71"/>
      <c r="BI260" s="71"/>
      <c r="BJ260" s="71"/>
      <c r="BK260" s="71"/>
      <c r="BL260" s="71"/>
      <c r="BM260" s="71"/>
      <c r="BN260" s="71"/>
      <c r="BO260" s="71"/>
      <c r="BP260" s="71"/>
      <c r="BQ260" s="71"/>
      <c r="BR260" s="71"/>
      <c r="BS260" s="71"/>
      <c r="BT260" s="71"/>
      <c r="BU260" s="71"/>
      <c r="BV260" s="71"/>
      <c r="BW260" s="71"/>
      <c r="BX260" s="71"/>
      <c r="BY260" s="71"/>
      <c r="BZ260" s="71"/>
      <c r="CA260" s="71"/>
    </row>
    <row r="261" spans="1:79" s="2" customFormat="1" ht="12.75" customHeight="1" x14ac:dyDescent="0.2">
      <c r="A261" s="96"/>
      <c r="B261" s="98" t="s">
        <v>107</v>
      </c>
      <c r="C261" s="99" t="s">
        <v>1019</v>
      </c>
      <c r="D261" s="12" t="s">
        <v>1020</v>
      </c>
      <c r="E261" s="97"/>
      <c r="F261" s="12" t="s">
        <v>215</v>
      </c>
      <c r="G261" s="100">
        <f t="shared" si="85"/>
        <v>12.64</v>
      </c>
      <c r="H261" s="108">
        <f t="shared" si="86"/>
        <v>0</v>
      </c>
      <c r="I261" s="100">
        <v>12.64</v>
      </c>
      <c r="J261" s="101">
        <f t="shared" si="87"/>
        <v>0</v>
      </c>
      <c r="K261" s="102">
        <v>0.99</v>
      </c>
      <c r="L261" s="39">
        <f t="shared" si="88"/>
        <v>0</v>
      </c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G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  <c r="AY261" s="71"/>
      <c r="AZ261" s="71"/>
      <c r="BA261" s="71"/>
      <c r="BB261" s="71"/>
      <c r="BC261" s="71"/>
      <c r="BD261" s="71"/>
      <c r="BE261" s="71"/>
      <c r="BF261" s="71"/>
      <c r="BG261" s="71"/>
      <c r="BH261" s="71"/>
      <c r="BI261" s="71"/>
      <c r="BJ261" s="71"/>
      <c r="BK261" s="71"/>
      <c r="BL261" s="71"/>
      <c r="BM261" s="71"/>
      <c r="BN261" s="71"/>
      <c r="BO261" s="71"/>
      <c r="BP261" s="71"/>
      <c r="BQ261" s="71"/>
      <c r="BR261" s="71"/>
      <c r="BS261" s="71"/>
      <c r="BT261" s="71"/>
      <c r="BU261" s="71"/>
      <c r="BV261" s="71"/>
      <c r="BW261" s="71"/>
      <c r="BX261" s="71"/>
      <c r="BY261" s="71"/>
      <c r="BZ261" s="71"/>
      <c r="CA261" s="71"/>
    </row>
    <row r="262" spans="1:79" s="2" customFormat="1" ht="12.75" customHeight="1" x14ac:dyDescent="0.2">
      <c r="A262" s="96"/>
      <c r="B262" s="98" t="s">
        <v>107</v>
      </c>
      <c r="C262" s="99" t="s">
        <v>1021</v>
      </c>
      <c r="D262" s="12" t="s">
        <v>1022</v>
      </c>
      <c r="E262" s="97"/>
      <c r="F262" s="12" t="s">
        <v>215</v>
      </c>
      <c r="G262" s="100">
        <f t="shared" si="85"/>
        <v>15.08</v>
      </c>
      <c r="H262" s="108">
        <f t="shared" si="86"/>
        <v>0</v>
      </c>
      <c r="I262" s="100">
        <v>15.08</v>
      </c>
      <c r="J262" s="101">
        <f t="shared" si="87"/>
        <v>0</v>
      </c>
      <c r="K262" s="102">
        <v>1.21</v>
      </c>
      <c r="L262" s="39">
        <f t="shared" si="88"/>
        <v>0</v>
      </c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  <c r="AB262" s="71"/>
      <c r="AC262" s="71"/>
      <c r="AD262" s="71"/>
      <c r="AE262" s="71"/>
      <c r="AF262" s="71"/>
      <c r="AG262" s="71"/>
      <c r="AH262" s="71"/>
      <c r="AI262" s="71"/>
      <c r="AJ262" s="71"/>
      <c r="AK262" s="71"/>
      <c r="AL262" s="71"/>
      <c r="AM262" s="71"/>
      <c r="AN262" s="71"/>
      <c r="AO262" s="71"/>
      <c r="AP262" s="71"/>
      <c r="AQ262" s="71"/>
      <c r="AR262" s="71"/>
      <c r="AS262" s="71"/>
      <c r="AT262" s="71"/>
      <c r="AU262" s="71"/>
      <c r="AV262" s="71"/>
      <c r="AW262" s="71"/>
      <c r="AX262" s="71"/>
      <c r="AY262" s="71"/>
      <c r="AZ262" s="71"/>
      <c r="BA262" s="71"/>
      <c r="BB262" s="71"/>
      <c r="BC262" s="71"/>
      <c r="BD262" s="71"/>
      <c r="BE262" s="71"/>
      <c r="BF262" s="71"/>
      <c r="BG262" s="71"/>
      <c r="BH262" s="71"/>
      <c r="BI262" s="71"/>
      <c r="BJ262" s="71"/>
      <c r="BK262" s="71"/>
      <c r="BL262" s="71"/>
      <c r="BM262" s="71"/>
      <c r="BN262" s="71"/>
      <c r="BO262" s="71"/>
      <c r="BP262" s="71"/>
      <c r="BQ262" s="71"/>
      <c r="BR262" s="71"/>
      <c r="BS262" s="71"/>
      <c r="BT262" s="71"/>
      <c r="BU262" s="71"/>
      <c r="BV262" s="71"/>
      <c r="BW262" s="71"/>
      <c r="BX262" s="71"/>
      <c r="BY262" s="71"/>
      <c r="BZ262" s="71"/>
      <c r="CA262" s="71"/>
    </row>
    <row r="263" spans="1:79" s="2" customFormat="1" ht="12.75" customHeight="1" x14ac:dyDescent="0.2">
      <c r="A263" s="96"/>
      <c r="B263" s="98" t="s">
        <v>107</v>
      </c>
      <c r="C263" s="99" t="s">
        <v>1023</v>
      </c>
      <c r="D263" s="12" t="s">
        <v>1024</v>
      </c>
      <c r="E263" s="97"/>
      <c r="F263" s="12" t="s">
        <v>215</v>
      </c>
      <c r="G263" s="100">
        <f t="shared" si="85"/>
        <v>16.600000000000001</v>
      </c>
      <c r="H263" s="108">
        <f t="shared" si="86"/>
        <v>0</v>
      </c>
      <c r="I263" s="100">
        <v>16.600000000000001</v>
      </c>
      <c r="J263" s="101">
        <f t="shared" si="87"/>
        <v>0</v>
      </c>
      <c r="K263" s="102">
        <v>1.67</v>
      </c>
      <c r="L263" s="39">
        <f t="shared" si="88"/>
        <v>0</v>
      </c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  <c r="AB263" s="71"/>
      <c r="AC263" s="71"/>
      <c r="AD263" s="71"/>
      <c r="AE263" s="71"/>
      <c r="AF263" s="71"/>
      <c r="AG263" s="71"/>
      <c r="AH263" s="71"/>
      <c r="AI263" s="71"/>
      <c r="AJ263" s="71"/>
      <c r="AK263" s="71"/>
      <c r="AL263" s="71"/>
      <c r="AM263" s="71"/>
      <c r="AN263" s="71"/>
      <c r="AO263" s="71"/>
      <c r="AP263" s="71"/>
      <c r="AQ263" s="71"/>
      <c r="AR263" s="71"/>
      <c r="AS263" s="71"/>
      <c r="AT263" s="71"/>
      <c r="AU263" s="71"/>
      <c r="AV263" s="71"/>
      <c r="AW263" s="71"/>
      <c r="AX263" s="71"/>
      <c r="AY263" s="71"/>
      <c r="AZ263" s="71"/>
      <c r="BA263" s="71"/>
      <c r="BB263" s="71"/>
      <c r="BC263" s="71"/>
      <c r="BD263" s="71"/>
      <c r="BE263" s="71"/>
      <c r="BF263" s="71"/>
      <c r="BG263" s="71"/>
      <c r="BH263" s="71"/>
      <c r="BI263" s="71"/>
      <c r="BJ263" s="71"/>
      <c r="BK263" s="71"/>
      <c r="BL263" s="71"/>
      <c r="BM263" s="71"/>
      <c r="BN263" s="71"/>
      <c r="BO263" s="71"/>
      <c r="BP263" s="71"/>
      <c r="BQ263" s="71"/>
      <c r="BR263" s="71"/>
      <c r="BS263" s="71"/>
      <c r="BT263" s="71"/>
      <c r="BU263" s="71"/>
      <c r="BV263" s="71"/>
      <c r="BW263" s="71"/>
      <c r="BX263" s="71"/>
      <c r="BY263" s="71"/>
      <c r="BZ263" s="71"/>
      <c r="CA263" s="71"/>
    </row>
    <row r="264" spans="1:79" s="2" customFormat="1" ht="12.75" customHeight="1" x14ac:dyDescent="0.2">
      <c r="A264" s="96"/>
      <c r="B264" s="98" t="s">
        <v>107</v>
      </c>
      <c r="C264" s="99" t="s">
        <v>1025</v>
      </c>
      <c r="D264" s="12" t="s">
        <v>1026</v>
      </c>
      <c r="E264" s="97"/>
      <c r="F264" s="12" t="s">
        <v>215</v>
      </c>
      <c r="G264" s="100">
        <f t="shared" si="85"/>
        <v>24.16</v>
      </c>
      <c r="H264" s="108">
        <f t="shared" si="86"/>
        <v>0</v>
      </c>
      <c r="I264" s="100">
        <v>24.16</v>
      </c>
      <c r="J264" s="101">
        <f>H$17/100</f>
        <v>0</v>
      </c>
      <c r="K264" s="102">
        <v>2.04</v>
      </c>
      <c r="L264" s="39">
        <f t="shared" si="88"/>
        <v>0</v>
      </c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G264" s="71"/>
      <c r="AH264" s="71"/>
      <c r="AI264" s="71"/>
      <c r="AJ264" s="71"/>
      <c r="AK264" s="71"/>
      <c r="AL264" s="71"/>
      <c r="AM264" s="71"/>
      <c r="AN264" s="71"/>
      <c r="AO264" s="71"/>
      <c r="AP264" s="71"/>
      <c r="AQ264" s="71"/>
      <c r="AR264" s="71"/>
      <c r="AS264" s="71"/>
      <c r="AT264" s="71"/>
      <c r="AU264" s="71"/>
      <c r="AV264" s="71"/>
      <c r="AW264" s="71"/>
      <c r="AX264" s="71"/>
      <c r="AY264" s="71"/>
      <c r="AZ264" s="71"/>
      <c r="BA264" s="71"/>
      <c r="BB264" s="71"/>
      <c r="BC264" s="71"/>
      <c r="BD264" s="71"/>
      <c r="BE264" s="71"/>
      <c r="BF264" s="71"/>
      <c r="BG264" s="71"/>
      <c r="BH264" s="71"/>
      <c r="BI264" s="71"/>
      <c r="BJ264" s="71"/>
      <c r="BK264" s="71"/>
      <c r="BL264" s="71"/>
      <c r="BM264" s="71"/>
      <c r="BN264" s="71"/>
      <c r="BO264" s="71"/>
      <c r="BP264" s="71"/>
      <c r="BQ264" s="71"/>
      <c r="BR264" s="71"/>
      <c r="BS264" s="71"/>
      <c r="BT264" s="71"/>
      <c r="BU264" s="71"/>
      <c r="BV264" s="71"/>
      <c r="BW264" s="71"/>
      <c r="BX264" s="71"/>
      <c r="BY264" s="71"/>
      <c r="BZ264" s="71"/>
      <c r="CA264" s="71"/>
    </row>
    <row r="265" spans="1:79" s="2" customFormat="1" ht="12.75" customHeight="1" x14ac:dyDescent="0.2">
      <c r="A265" s="96"/>
      <c r="B265" s="98" t="s">
        <v>107</v>
      </c>
      <c r="C265" s="99" t="s">
        <v>541</v>
      </c>
      <c r="D265" s="12" t="s">
        <v>542</v>
      </c>
      <c r="E265" s="97"/>
      <c r="F265" s="12" t="s">
        <v>215</v>
      </c>
      <c r="G265" s="100">
        <f t="shared" si="85"/>
        <v>22.74</v>
      </c>
      <c r="H265" s="108">
        <f t="shared" si="86"/>
        <v>0</v>
      </c>
      <c r="I265" s="100">
        <v>22.74</v>
      </c>
      <c r="J265" s="101">
        <f t="shared" si="87"/>
        <v>0</v>
      </c>
      <c r="K265" s="102">
        <v>1.68</v>
      </c>
      <c r="L265" s="39">
        <f t="shared" si="88"/>
        <v>0</v>
      </c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G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  <c r="AY265" s="71"/>
      <c r="AZ265" s="71"/>
      <c r="BA265" s="71"/>
      <c r="BB265" s="71"/>
      <c r="BC265" s="71"/>
      <c r="BD265" s="71"/>
      <c r="BE265" s="71"/>
      <c r="BF265" s="71"/>
      <c r="BG265" s="71"/>
      <c r="BH265" s="71"/>
      <c r="BI265" s="71"/>
      <c r="BJ265" s="71"/>
      <c r="BK265" s="71"/>
      <c r="BL265" s="71"/>
      <c r="BM265" s="71"/>
      <c r="BN265" s="71"/>
      <c r="BO265" s="71"/>
      <c r="BP265" s="71"/>
      <c r="BQ265" s="71"/>
      <c r="BR265" s="71"/>
      <c r="BS265" s="71"/>
      <c r="BT265" s="71"/>
      <c r="BU265" s="71"/>
      <c r="BV265" s="71"/>
      <c r="BW265" s="71"/>
      <c r="BX265" s="71"/>
      <c r="BY265" s="71"/>
      <c r="BZ265" s="71"/>
      <c r="CA265" s="71"/>
    </row>
    <row r="266" spans="1:79" s="2" customFormat="1" ht="12.75" customHeight="1" x14ac:dyDescent="0.2">
      <c r="A266" s="96"/>
      <c r="B266" s="98" t="s">
        <v>107</v>
      </c>
      <c r="C266" s="99" t="s">
        <v>1027</v>
      </c>
      <c r="D266" s="12" t="s">
        <v>1028</v>
      </c>
      <c r="E266" s="97"/>
      <c r="F266" s="12" t="s">
        <v>215</v>
      </c>
      <c r="G266" s="100">
        <f>I266*(1-J266)</f>
        <v>0.57999999999999996</v>
      </c>
      <c r="H266" s="108">
        <f t="shared" si="86"/>
        <v>0</v>
      </c>
      <c r="I266" s="100">
        <v>0.57999999999999996</v>
      </c>
      <c r="J266" s="101">
        <f t="shared" si="87"/>
        <v>0</v>
      </c>
      <c r="K266" s="102">
        <v>0.03</v>
      </c>
      <c r="L266" s="39">
        <f t="shared" si="88"/>
        <v>0</v>
      </c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  <c r="BA266" s="71"/>
      <c r="BB266" s="71"/>
      <c r="BC266" s="71"/>
      <c r="BD266" s="71"/>
      <c r="BE266" s="71"/>
      <c r="BF266" s="71"/>
      <c r="BG266" s="71"/>
      <c r="BH266" s="71"/>
      <c r="BI266" s="71"/>
      <c r="BJ266" s="71"/>
      <c r="BK266" s="71"/>
      <c r="BL266" s="71"/>
      <c r="BM266" s="71"/>
      <c r="BN266" s="71"/>
      <c r="BO266" s="71"/>
      <c r="BP266" s="71"/>
      <c r="BQ266" s="71"/>
      <c r="BR266" s="71"/>
      <c r="BS266" s="71"/>
      <c r="BT266" s="71"/>
      <c r="BU266" s="71"/>
      <c r="BV266" s="71"/>
      <c r="BW266" s="71"/>
      <c r="BX266" s="71"/>
      <c r="BY266" s="71"/>
      <c r="BZ266" s="71"/>
      <c r="CA266" s="71"/>
    </row>
    <row r="267" spans="1:79" ht="12.75" customHeight="1" x14ac:dyDescent="0.25">
      <c r="H267" s="107"/>
      <c r="I267" s="109"/>
    </row>
    <row r="268" spans="1:79" ht="12.75" customHeight="1" x14ac:dyDescent="0.25">
      <c r="D268" s="18" t="s">
        <v>83</v>
      </c>
      <c r="H268" s="107"/>
      <c r="I268" s="109"/>
    </row>
    <row r="269" spans="1:79" s="71" customFormat="1" ht="12.75" customHeight="1" x14ac:dyDescent="0.2">
      <c r="A269" s="93"/>
      <c r="B269" s="98" t="s">
        <v>107</v>
      </c>
      <c r="C269" s="83" t="s">
        <v>1029</v>
      </c>
      <c r="D269" s="12" t="s">
        <v>1030</v>
      </c>
      <c r="E269" s="85"/>
      <c r="F269" s="84" t="s">
        <v>215</v>
      </c>
      <c r="G269" s="86">
        <f t="shared" ref="G269:G274" si="89">I269*(1-J269)</f>
        <v>3.24</v>
      </c>
      <c r="H269" s="105">
        <f t="shared" ref="H269:H274" si="90">E269*G269</f>
        <v>0</v>
      </c>
      <c r="I269" s="86">
        <v>3.24</v>
      </c>
      <c r="J269" s="87">
        <f t="shared" ref="J269:J274" si="91">H$16/100</f>
        <v>0</v>
      </c>
      <c r="K269" s="88">
        <v>0.26</v>
      </c>
      <c r="L269" s="89">
        <f t="shared" ref="L269:L274" si="92">E269*K269</f>
        <v>0</v>
      </c>
    </row>
    <row r="270" spans="1:79" s="71" customFormat="1" ht="12.75" customHeight="1" x14ac:dyDescent="0.2">
      <c r="A270" s="93"/>
      <c r="B270" s="98" t="s">
        <v>107</v>
      </c>
      <c r="C270" s="83" t="s">
        <v>1031</v>
      </c>
      <c r="D270" s="12" t="s">
        <v>1032</v>
      </c>
      <c r="E270" s="85"/>
      <c r="F270" s="84" t="s">
        <v>215</v>
      </c>
      <c r="G270" s="86">
        <f t="shared" si="89"/>
        <v>3.48</v>
      </c>
      <c r="H270" s="105">
        <f t="shared" si="90"/>
        <v>0</v>
      </c>
      <c r="I270" s="86">
        <v>3.48</v>
      </c>
      <c r="J270" s="87">
        <f t="shared" si="91"/>
        <v>0</v>
      </c>
      <c r="K270" s="88">
        <v>0.32</v>
      </c>
      <c r="L270" s="89">
        <f t="shared" si="92"/>
        <v>0</v>
      </c>
    </row>
    <row r="271" spans="1:79" s="71" customFormat="1" ht="12.75" customHeight="1" x14ac:dyDescent="0.2">
      <c r="A271" s="93"/>
      <c r="B271" s="98" t="s">
        <v>107</v>
      </c>
      <c r="C271" s="83" t="s">
        <v>1033</v>
      </c>
      <c r="D271" s="12" t="s">
        <v>1034</v>
      </c>
      <c r="E271" s="85"/>
      <c r="F271" s="84" t="s">
        <v>215</v>
      </c>
      <c r="G271" s="86">
        <f t="shared" si="89"/>
        <v>4.34</v>
      </c>
      <c r="H271" s="105">
        <f t="shared" si="90"/>
        <v>0</v>
      </c>
      <c r="I271" s="86">
        <v>4.34</v>
      </c>
      <c r="J271" s="87">
        <f t="shared" si="91"/>
        <v>0</v>
      </c>
      <c r="K271" s="88">
        <v>0.39</v>
      </c>
      <c r="L271" s="89">
        <f t="shared" si="92"/>
        <v>0</v>
      </c>
    </row>
    <row r="272" spans="1:79" s="71" customFormat="1" ht="12.75" customHeight="1" x14ac:dyDescent="0.2">
      <c r="A272" s="93"/>
      <c r="B272" s="98" t="s">
        <v>107</v>
      </c>
      <c r="C272" s="83" t="s">
        <v>1035</v>
      </c>
      <c r="D272" s="12" t="s">
        <v>1036</v>
      </c>
      <c r="E272" s="85"/>
      <c r="F272" s="84" t="s">
        <v>215</v>
      </c>
      <c r="G272" s="86">
        <f t="shared" si="89"/>
        <v>5.4</v>
      </c>
      <c r="H272" s="105">
        <f t="shared" si="90"/>
        <v>0</v>
      </c>
      <c r="I272" s="86">
        <v>5.4</v>
      </c>
      <c r="J272" s="87">
        <f t="shared" si="91"/>
        <v>0</v>
      </c>
      <c r="K272" s="88">
        <v>0.45</v>
      </c>
      <c r="L272" s="89">
        <f t="shared" si="92"/>
        <v>0</v>
      </c>
    </row>
    <row r="273" spans="1:79" s="71" customFormat="1" ht="12.75" customHeight="1" x14ac:dyDescent="0.2">
      <c r="A273" s="93"/>
      <c r="B273" s="98" t="s">
        <v>107</v>
      </c>
      <c r="C273" s="83" t="s">
        <v>1037</v>
      </c>
      <c r="D273" s="12" t="s">
        <v>1038</v>
      </c>
      <c r="E273" s="85"/>
      <c r="F273" s="84" t="s">
        <v>215</v>
      </c>
      <c r="G273" s="86">
        <f t="shared" si="89"/>
        <v>6.6</v>
      </c>
      <c r="H273" s="105">
        <f t="shared" si="90"/>
        <v>0</v>
      </c>
      <c r="I273" s="86">
        <v>6.6</v>
      </c>
      <c r="J273" s="87">
        <f t="shared" si="91"/>
        <v>0</v>
      </c>
      <c r="K273" s="88">
        <v>0.57999999999999996</v>
      </c>
      <c r="L273" s="89">
        <f t="shared" si="92"/>
        <v>0</v>
      </c>
    </row>
    <row r="274" spans="1:79" s="71" customFormat="1" ht="12.75" customHeight="1" x14ac:dyDescent="0.2">
      <c r="A274" s="93"/>
      <c r="B274" s="98" t="s">
        <v>107</v>
      </c>
      <c r="C274" s="83" t="s">
        <v>1039</v>
      </c>
      <c r="D274" s="12" t="s">
        <v>1040</v>
      </c>
      <c r="E274" s="85"/>
      <c r="F274" s="84" t="s">
        <v>215</v>
      </c>
      <c r="G274" s="86">
        <f t="shared" si="89"/>
        <v>7.7</v>
      </c>
      <c r="H274" s="105">
        <f t="shared" si="90"/>
        <v>0</v>
      </c>
      <c r="I274" s="86">
        <v>7.7</v>
      </c>
      <c r="J274" s="87">
        <f t="shared" si="91"/>
        <v>0</v>
      </c>
      <c r="K274" s="88">
        <v>0.71</v>
      </c>
      <c r="L274" s="89">
        <f t="shared" si="92"/>
        <v>0</v>
      </c>
    </row>
    <row r="275" spans="1:79" ht="12.75" customHeight="1" x14ac:dyDescent="0.25">
      <c r="D275" s="72"/>
      <c r="H275" s="107"/>
      <c r="I275" s="109"/>
    </row>
    <row r="276" spans="1:79" ht="12.75" customHeight="1" x14ac:dyDescent="0.25">
      <c r="D276" s="18" t="s">
        <v>84</v>
      </c>
      <c r="H276" s="107"/>
      <c r="I276" s="109"/>
    </row>
    <row r="277" spans="1:79" s="71" customFormat="1" ht="12.75" customHeight="1" x14ac:dyDescent="0.25">
      <c r="A277" s="93"/>
      <c r="B277" s="82" t="s">
        <v>107</v>
      </c>
      <c r="C277" s="83" t="s">
        <v>555</v>
      </c>
      <c r="D277" s="12" t="s">
        <v>556</v>
      </c>
      <c r="E277" s="85"/>
      <c r="F277" s="84" t="s">
        <v>215</v>
      </c>
      <c r="G277" s="86">
        <f>I277*(1-J277)</f>
        <v>10.76</v>
      </c>
      <c r="H277" s="105">
        <f>E277*G277</f>
        <v>0</v>
      </c>
      <c r="I277" s="86">
        <v>10.76</v>
      </c>
      <c r="J277" s="87">
        <f t="shared" ref="J277" si="93">G$16/100</f>
        <v>0</v>
      </c>
      <c r="K277" s="88">
        <v>1</v>
      </c>
      <c r="L277" s="89">
        <f>E277*K277</f>
        <v>0</v>
      </c>
    </row>
    <row r="278" spans="1:79" ht="12.75" customHeight="1" x14ac:dyDescent="0.25">
      <c r="D278" s="72"/>
      <c r="H278" s="107"/>
      <c r="I278" s="109"/>
    </row>
    <row r="279" spans="1:79" ht="12.75" customHeight="1" x14ac:dyDescent="0.25">
      <c r="D279" s="18" t="s">
        <v>85</v>
      </c>
      <c r="H279" s="107"/>
      <c r="I279" s="109"/>
    </row>
    <row r="280" spans="1:79" s="71" customFormat="1" ht="12.75" customHeight="1" x14ac:dyDescent="0.25">
      <c r="A280" s="2"/>
      <c r="B280" s="104" t="s">
        <v>107</v>
      </c>
      <c r="C280" s="83" t="s">
        <v>557</v>
      </c>
      <c r="D280" s="12" t="s">
        <v>558</v>
      </c>
      <c r="E280" s="85"/>
      <c r="F280" s="84" t="s">
        <v>109</v>
      </c>
      <c r="G280" s="86">
        <f>I280*(1-J280)</f>
        <v>4.2</v>
      </c>
      <c r="H280" s="105">
        <f>E280*G280</f>
        <v>0</v>
      </c>
      <c r="I280" s="86">
        <v>4.2</v>
      </c>
      <c r="J280" s="87">
        <f t="shared" ref="J280:J281" si="94">G$16/100</f>
        <v>0</v>
      </c>
      <c r="K280" s="88">
        <v>0.05</v>
      </c>
      <c r="L280" s="89">
        <f>E280*K280</f>
        <v>0</v>
      </c>
    </row>
    <row r="281" spans="1:79" s="71" customFormat="1" ht="12.75" customHeight="1" x14ac:dyDescent="0.25">
      <c r="A281" s="93"/>
      <c r="B281" s="104" t="s">
        <v>107</v>
      </c>
      <c r="C281" s="83" t="s">
        <v>559</v>
      </c>
      <c r="D281" s="12" t="s">
        <v>560</v>
      </c>
      <c r="E281" s="85"/>
      <c r="F281" s="84" t="s">
        <v>215</v>
      </c>
      <c r="G281" s="86">
        <f>I281*(1-J281)</f>
        <v>0.74</v>
      </c>
      <c r="H281" s="105">
        <f>E281*G281</f>
        <v>0</v>
      </c>
      <c r="I281" s="86">
        <v>0.74</v>
      </c>
      <c r="J281" s="87">
        <f t="shared" si="94"/>
        <v>0</v>
      </c>
      <c r="K281" s="88">
        <v>0.01</v>
      </c>
      <c r="L281" s="89">
        <f>E281*K281</f>
        <v>0</v>
      </c>
    </row>
    <row r="282" spans="1:79" ht="12.75" customHeight="1" thickBot="1" x14ac:dyDescent="0.3">
      <c r="D282" s="72"/>
      <c r="H282" s="107"/>
    </row>
    <row r="283" spans="1:79" s="53" customFormat="1" ht="15.95" customHeight="1" thickBot="1" x14ac:dyDescent="0.3">
      <c r="A283" s="46"/>
      <c r="B283" s="47"/>
      <c r="C283" s="48"/>
      <c r="D283" s="49" t="s">
        <v>52</v>
      </c>
      <c r="E283" s="50"/>
      <c r="F283" s="50"/>
      <c r="G283" s="51"/>
      <c r="H283" s="61">
        <f>SUM(H21:H282)</f>
        <v>0</v>
      </c>
      <c r="I283" s="59"/>
      <c r="J283" s="47"/>
      <c r="K283" s="52" t="s">
        <v>31</v>
      </c>
      <c r="L283" s="54">
        <f>SUM(L21:L282)</f>
        <v>0</v>
      </c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G283" s="71"/>
      <c r="AH283" s="71"/>
      <c r="AI283" s="71"/>
      <c r="AJ283" s="71"/>
      <c r="AK283" s="71"/>
      <c r="AL283" s="71"/>
      <c r="AM283" s="71"/>
      <c r="AN283" s="71"/>
      <c r="AO283" s="71"/>
      <c r="AP283" s="71"/>
      <c r="AQ283" s="71"/>
      <c r="AR283" s="71"/>
      <c r="AS283" s="71"/>
      <c r="AT283" s="71"/>
      <c r="AU283" s="71"/>
      <c r="AV283" s="71"/>
      <c r="AW283" s="71"/>
      <c r="AX283" s="71"/>
      <c r="AY283" s="71"/>
      <c r="AZ283" s="71"/>
      <c r="BA283" s="71"/>
      <c r="BB283" s="71"/>
      <c r="BC283" s="71"/>
      <c r="BD283" s="71"/>
      <c r="BE283" s="71"/>
      <c r="BF283" s="71"/>
      <c r="BG283" s="71"/>
      <c r="BH283" s="71"/>
      <c r="BI283" s="71"/>
      <c r="BJ283" s="71"/>
      <c r="BK283" s="71"/>
      <c r="BL283" s="71"/>
      <c r="BM283" s="71"/>
      <c r="BN283" s="71"/>
      <c r="BO283" s="71"/>
      <c r="BP283" s="71"/>
      <c r="BQ283" s="71"/>
      <c r="BR283" s="71"/>
      <c r="BS283" s="71"/>
      <c r="BT283" s="71"/>
      <c r="BU283" s="71"/>
      <c r="BV283" s="71"/>
      <c r="BW283" s="71"/>
      <c r="BX283" s="71"/>
      <c r="BY283" s="71"/>
      <c r="BZ283" s="71"/>
      <c r="CA283" s="71"/>
    </row>
    <row r="285" spans="1:79" ht="12.75" customHeight="1" x14ac:dyDescent="0.25">
      <c r="C285" s="142" t="s">
        <v>44</v>
      </c>
      <c r="D285" s="142"/>
      <c r="E285" s="142"/>
      <c r="F285" s="142"/>
      <c r="G285" s="142"/>
      <c r="H285" s="142"/>
      <c r="I285" s="3"/>
      <c r="J285" s="45"/>
      <c r="K285" s="3"/>
      <c r="L285" s="3"/>
    </row>
    <row r="286" spans="1:79" ht="12.75" customHeight="1" thickBot="1" x14ac:dyDescent="0.3"/>
    <row r="287" spans="1:79" ht="12.75" customHeight="1" x14ac:dyDescent="0.25">
      <c r="C287" s="147" t="s">
        <v>45</v>
      </c>
      <c r="D287" s="148"/>
    </row>
    <row r="288" spans="1:79" ht="12.75" customHeight="1" x14ac:dyDescent="0.25">
      <c r="C288" s="40" t="s">
        <v>20</v>
      </c>
      <c r="D288" s="41" t="s">
        <v>46</v>
      </c>
    </row>
    <row r="289" spans="3:79" s="2" customFormat="1" ht="12.75" customHeight="1" x14ac:dyDescent="0.25">
      <c r="C289" s="42" t="s">
        <v>21</v>
      </c>
      <c r="D289" s="41" t="s">
        <v>47</v>
      </c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  <c r="AB289" s="71"/>
      <c r="AC289" s="71"/>
      <c r="AD289" s="71"/>
      <c r="AE289" s="71"/>
      <c r="AF289" s="71"/>
      <c r="AG289" s="71"/>
      <c r="AH289" s="71"/>
      <c r="AI289" s="71"/>
      <c r="AJ289" s="71"/>
      <c r="AK289" s="71"/>
      <c r="AL289" s="71"/>
      <c r="AM289" s="71"/>
      <c r="AN289" s="71"/>
      <c r="AO289" s="71"/>
      <c r="AP289" s="71"/>
      <c r="AQ289" s="71"/>
      <c r="AR289" s="71"/>
      <c r="AS289" s="71"/>
      <c r="AT289" s="71"/>
      <c r="AU289" s="71"/>
      <c r="AV289" s="71"/>
      <c r="AW289" s="71"/>
      <c r="AX289" s="71"/>
      <c r="AY289" s="71"/>
      <c r="AZ289" s="71"/>
      <c r="BA289" s="71"/>
      <c r="BB289" s="71"/>
      <c r="BC289" s="71"/>
      <c r="BD289" s="71"/>
      <c r="BE289" s="71"/>
      <c r="BF289" s="71"/>
      <c r="BG289" s="71"/>
      <c r="BH289" s="71"/>
      <c r="BI289" s="71"/>
      <c r="BJ289" s="71"/>
      <c r="BK289" s="71"/>
      <c r="BL289" s="71"/>
      <c r="BM289" s="71"/>
      <c r="BN289" s="71"/>
      <c r="BO289" s="71"/>
      <c r="BP289" s="71"/>
      <c r="BQ289" s="71"/>
      <c r="BR289" s="71"/>
      <c r="BS289" s="71"/>
      <c r="BT289" s="71"/>
      <c r="BU289" s="71"/>
      <c r="BV289" s="71"/>
      <c r="BW289" s="71"/>
      <c r="BX289" s="71"/>
      <c r="BY289" s="71"/>
      <c r="BZ289" s="71"/>
      <c r="CA289" s="71"/>
    </row>
    <row r="290" spans="3:79" s="2" customFormat="1" ht="12.75" customHeight="1" x14ac:dyDescent="0.25">
      <c r="C290" s="42" t="s">
        <v>99</v>
      </c>
      <c r="D290" s="41" t="s">
        <v>100</v>
      </c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/>
      <c r="AV290" s="71"/>
      <c r="AW290" s="71"/>
      <c r="AX290" s="71"/>
      <c r="AY290" s="71"/>
      <c r="AZ290" s="71"/>
      <c r="BA290" s="71"/>
      <c r="BB290" s="71"/>
      <c r="BC290" s="71"/>
      <c r="BD290" s="71"/>
      <c r="BE290" s="71"/>
      <c r="BF290" s="71"/>
      <c r="BG290" s="71"/>
      <c r="BH290" s="71"/>
      <c r="BI290" s="71"/>
      <c r="BJ290" s="71"/>
      <c r="BK290" s="71"/>
      <c r="BL290" s="71"/>
      <c r="BM290" s="71"/>
      <c r="BN290" s="71"/>
      <c r="BO290" s="71"/>
      <c r="BP290" s="71"/>
      <c r="BQ290" s="71"/>
      <c r="BR290" s="71"/>
      <c r="BS290" s="71"/>
      <c r="BT290" s="71"/>
      <c r="BU290" s="71"/>
      <c r="BV290" s="71"/>
      <c r="BW290" s="71"/>
      <c r="BX290" s="71"/>
      <c r="BY290" s="71"/>
      <c r="BZ290" s="71"/>
      <c r="CA290" s="71"/>
    </row>
    <row r="291" spans="3:79" s="2" customFormat="1" ht="12.75" customHeight="1" x14ac:dyDescent="0.25">
      <c r="C291" s="42" t="s">
        <v>22</v>
      </c>
      <c r="D291" s="41" t="s">
        <v>48</v>
      </c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  <c r="AB291" s="71"/>
      <c r="AC291" s="71"/>
      <c r="AD291" s="71"/>
      <c r="AE291" s="71"/>
      <c r="AF291" s="71"/>
      <c r="AG291" s="71"/>
      <c r="AH291" s="71"/>
      <c r="AI291" s="71"/>
      <c r="AJ291" s="71"/>
      <c r="AK291" s="71"/>
      <c r="AL291" s="71"/>
      <c r="AM291" s="71"/>
      <c r="AN291" s="71"/>
      <c r="AO291" s="71"/>
      <c r="AP291" s="71"/>
      <c r="AQ291" s="71"/>
      <c r="AR291" s="71"/>
      <c r="AS291" s="71"/>
      <c r="AT291" s="71"/>
      <c r="AU291" s="71"/>
      <c r="AV291" s="71"/>
      <c r="AW291" s="71"/>
      <c r="AX291" s="71"/>
      <c r="AY291" s="71"/>
      <c r="AZ291" s="71"/>
      <c r="BA291" s="71"/>
      <c r="BB291" s="71"/>
      <c r="BC291" s="71"/>
      <c r="BD291" s="71"/>
      <c r="BE291" s="71"/>
      <c r="BF291" s="71"/>
      <c r="BG291" s="71"/>
      <c r="BH291" s="71"/>
      <c r="BI291" s="71"/>
      <c r="BJ291" s="71"/>
      <c r="BK291" s="71"/>
      <c r="BL291" s="71"/>
      <c r="BM291" s="71"/>
      <c r="BN291" s="71"/>
      <c r="BO291" s="71"/>
      <c r="BP291" s="71"/>
      <c r="BQ291" s="71"/>
      <c r="BR291" s="71"/>
      <c r="BS291" s="71"/>
      <c r="BT291" s="71"/>
      <c r="BU291" s="71"/>
      <c r="BV291" s="71"/>
      <c r="BW291" s="71"/>
      <c r="BX291" s="71"/>
      <c r="BY291" s="71"/>
      <c r="BZ291" s="71"/>
      <c r="CA291" s="71"/>
    </row>
    <row r="292" spans="3:79" s="2" customFormat="1" ht="12.75" customHeight="1" x14ac:dyDescent="0.25">
      <c r="C292" s="42" t="s">
        <v>23</v>
      </c>
      <c r="D292" s="41" t="s">
        <v>24</v>
      </c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  <c r="AE292" s="71"/>
      <c r="AF292" s="71"/>
      <c r="AG292" s="71"/>
      <c r="AH292" s="71"/>
      <c r="AI292" s="71"/>
      <c r="AJ292" s="71"/>
      <c r="AK292" s="71"/>
      <c r="AL292" s="71"/>
      <c r="AM292" s="71"/>
      <c r="AN292" s="71"/>
      <c r="AO292" s="71"/>
      <c r="AP292" s="71"/>
      <c r="AQ292" s="71"/>
      <c r="AR292" s="71"/>
      <c r="AS292" s="71"/>
      <c r="AT292" s="71"/>
      <c r="AU292" s="71"/>
      <c r="AV292" s="71"/>
      <c r="AW292" s="71"/>
      <c r="AX292" s="71"/>
      <c r="AY292" s="71"/>
      <c r="AZ292" s="71"/>
      <c r="BA292" s="71"/>
      <c r="BB292" s="71"/>
      <c r="BC292" s="71"/>
      <c r="BD292" s="71"/>
      <c r="BE292" s="71"/>
      <c r="BF292" s="71"/>
      <c r="BG292" s="71"/>
      <c r="BH292" s="71"/>
      <c r="BI292" s="71"/>
      <c r="BJ292" s="71"/>
      <c r="BK292" s="71"/>
      <c r="BL292" s="71"/>
      <c r="BM292" s="71"/>
      <c r="BN292" s="71"/>
      <c r="BO292" s="71"/>
      <c r="BP292" s="71"/>
      <c r="BQ292" s="71"/>
      <c r="BR292" s="71"/>
      <c r="BS292" s="71"/>
      <c r="BT292" s="71"/>
      <c r="BU292" s="71"/>
      <c r="BV292" s="71"/>
      <c r="BW292" s="71"/>
      <c r="BX292" s="71"/>
      <c r="BY292" s="71"/>
      <c r="BZ292" s="71"/>
      <c r="CA292" s="71"/>
    </row>
    <row r="293" spans="3:79" s="2" customFormat="1" ht="12.75" customHeight="1" x14ac:dyDescent="0.25">
      <c r="C293" s="42" t="s">
        <v>25</v>
      </c>
      <c r="D293" s="41" t="s">
        <v>26</v>
      </c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71"/>
      <c r="AX293" s="71"/>
      <c r="AY293" s="71"/>
      <c r="AZ293" s="71"/>
      <c r="BA293" s="71"/>
      <c r="BB293" s="71"/>
      <c r="BC293" s="71"/>
      <c r="BD293" s="71"/>
      <c r="BE293" s="71"/>
      <c r="BF293" s="71"/>
      <c r="BG293" s="71"/>
      <c r="BH293" s="71"/>
      <c r="BI293" s="71"/>
      <c r="BJ293" s="71"/>
      <c r="BK293" s="71"/>
      <c r="BL293" s="71"/>
      <c r="BM293" s="71"/>
      <c r="BN293" s="71"/>
      <c r="BO293" s="71"/>
      <c r="BP293" s="71"/>
      <c r="BQ293" s="71"/>
      <c r="BR293" s="71"/>
      <c r="BS293" s="71"/>
      <c r="BT293" s="71"/>
      <c r="BU293" s="71"/>
      <c r="BV293" s="71"/>
      <c r="BW293" s="71"/>
      <c r="BX293" s="71"/>
      <c r="BY293" s="71"/>
      <c r="BZ293" s="71"/>
      <c r="CA293" s="71"/>
    </row>
    <row r="294" spans="3:79" s="2" customFormat="1" ht="12.75" customHeight="1" x14ac:dyDescent="0.25">
      <c r="C294" s="42" t="s">
        <v>27</v>
      </c>
      <c r="D294" s="41" t="s">
        <v>28</v>
      </c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  <c r="AB294" s="71"/>
      <c r="AC294" s="71"/>
      <c r="AD294" s="71"/>
      <c r="AE294" s="71"/>
      <c r="AF294" s="71"/>
      <c r="AG294" s="71"/>
      <c r="AH294" s="71"/>
      <c r="AI294" s="71"/>
      <c r="AJ294" s="71"/>
      <c r="AK294" s="71"/>
      <c r="AL294" s="71"/>
      <c r="AM294" s="71"/>
      <c r="AN294" s="71"/>
      <c r="AO294" s="71"/>
      <c r="AP294" s="71"/>
      <c r="AQ294" s="71"/>
      <c r="AR294" s="71"/>
      <c r="AS294" s="71"/>
      <c r="AT294" s="71"/>
      <c r="AU294" s="71"/>
      <c r="AV294" s="71"/>
      <c r="AW294" s="71"/>
      <c r="AX294" s="71"/>
      <c r="AY294" s="71"/>
      <c r="AZ294" s="71"/>
      <c r="BA294" s="71"/>
      <c r="BB294" s="71"/>
      <c r="BC294" s="71"/>
      <c r="BD294" s="71"/>
      <c r="BE294" s="71"/>
      <c r="BF294" s="71"/>
      <c r="BG294" s="71"/>
      <c r="BH294" s="71"/>
      <c r="BI294" s="71"/>
      <c r="BJ294" s="71"/>
      <c r="BK294" s="71"/>
      <c r="BL294" s="71"/>
      <c r="BM294" s="71"/>
      <c r="BN294" s="71"/>
      <c r="BO294" s="71"/>
      <c r="BP294" s="71"/>
      <c r="BQ294" s="71"/>
      <c r="BR294" s="71"/>
      <c r="BS294" s="71"/>
      <c r="BT294" s="71"/>
      <c r="BU294" s="71"/>
      <c r="BV294" s="71"/>
      <c r="BW294" s="71"/>
      <c r="BX294" s="71"/>
      <c r="BY294" s="71"/>
      <c r="BZ294" s="71"/>
      <c r="CA294" s="71"/>
    </row>
    <row r="295" spans="3:79" s="2" customFormat="1" ht="12.75" customHeight="1" x14ac:dyDescent="0.25">
      <c r="C295" s="42" t="s">
        <v>29</v>
      </c>
      <c r="D295" s="41" t="s">
        <v>101</v>
      </c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  <c r="AB295" s="71"/>
      <c r="AC295" s="71"/>
      <c r="AD295" s="71"/>
      <c r="AE295" s="71"/>
      <c r="AF295" s="71"/>
      <c r="AG295" s="71"/>
      <c r="AH295" s="71"/>
      <c r="AI295" s="71"/>
      <c r="AJ295" s="71"/>
      <c r="AK295" s="71"/>
      <c r="AL295" s="71"/>
      <c r="AM295" s="71"/>
      <c r="AN295" s="71"/>
      <c r="AO295" s="71"/>
      <c r="AP295" s="71"/>
      <c r="AQ295" s="71"/>
      <c r="AR295" s="71"/>
      <c r="AS295" s="71"/>
      <c r="AT295" s="71"/>
      <c r="AU295" s="71"/>
      <c r="AV295" s="71"/>
      <c r="AW295" s="71"/>
      <c r="AX295" s="71"/>
      <c r="AY295" s="71"/>
      <c r="AZ295" s="71"/>
      <c r="BA295" s="71"/>
      <c r="BB295" s="71"/>
      <c r="BC295" s="71"/>
      <c r="BD295" s="71"/>
      <c r="BE295" s="71"/>
      <c r="BF295" s="71"/>
      <c r="BG295" s="71"/>
      <c r="BH295" s="71"/>
      <c r="BI295" s="71"/>
      <c r="BJ295" s="71"/>
      <c r="BK295" s="71"/>
      <c r="BL295" s="71"/>
      <c r="BM295" s="71"/>
      <c r="BN295" s="71"/>
      <c r="BO295" s="71"/>
      <c r="BP295" s="71"/>
      <c r="BQ295" s="71"/>
      <c r="BR295" s="71"/>
      <c r="BS295" s="71"/>
      <c r="BT295" s="71"/>
      <c r="BU295" s="71"/>
      <c r="BV295" s="71"/>
      <c r="BW295" s="71"/>
      <c r="BX295" s="71"/>
      <c r="BY295" s="71"/>
      <c r="BZ295" s="71"/>
      <c r="CA295" s="71"/>
    </row>
    <row r="296" spans="3:79" s="2" customFormat="1" ht="12.75" customHeight="1" thickBot="1" x14ac:dyDescent="0.3">
      <c r="C296" s="43" t="s">
        <v>30</v>
      </c>
      <c r="D296" s="44" t="s">
        <v>49</v>
      </c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  <c r="AB296" s="71"/>
      <c r="AC296" s="71"/>
      <c r="AD296" s="71"/>
      <c r="AE296" s="71"/>
      <c r="AF296" s="71"/>
      <c r="AG296" s="71"/>
      <c r="AH296" s="71"/>
      <c r="AI296" s="71"/>
      <c r="AJ296" s="71"/>
      <c r="AK296" s="71"/>
      <c r="AL296" s="71"/>
      <c r="AM296" s="71"/>
      <c r="AN296" s="71"/>
      <c r="AO296" s="71"/>
      <c r="AP296" s="71"/>
      <c r="AQ296" s="71"/>
      <c r="AR296" s="71"/>
      <c r="AS296" s="71"/>
      <c r="AT296" s="71"/>
      <c r="AU296" s="71"/>
      <c r="AV296" s="71"/>
      <c r="AW296" s="71"/>
      <c r="AX296" s="71"/>
      <c r="AY296" s="71"/>
      <c r="AZ296" s="71"/>
      <c r="BA296" s="71"/>
      <c r="BB296" s="71"/>
      <c r="BC296" s="71"/>
      <c r="BD296" s="71"/>
      <c r="BE296" s="71"/>
      <c r="BF296" s="71"/>
      <c r="BG296" s="71"/>
      <c r="BH296" s="71"/>
      <c r="BI296" s="71"/>
      <c r="BJ296" s="71"/>
      <c r="BK296" s="71"/>
      <c r="BL296" s="71"/>
      <c r="BM296" s="71"/>
      <c r="BN296" s="71"/>
      <c r="BO296" s="71"/>
      <c r="BP296" s="71"/>
      <c r="BQ296" s="71"/>
      <c r="BR296" s="71"/>
      <c r="BS296" s="71"/>
      <c r="BT296" s="71"/>
      <c r="BU296" s="71"/>
      <c r="BV296" s="71"/>
      <c r="BW296" s="71"/>
      <c r="BX296" s="71"/>
      <c r="BY296" s="71"/>
      <c r="BZ296" s="71"/>
      <c r="CA296" s="71"/>
    </row>
    <row r="298" spans="3:79" ht="12.75" customHeight="1" x14ac:dyDescent="0.25">
      <c r="C298" s="3" t="s">
        <v>40</v>
      </c>
    </row>
    <row r="299" spans="3:79" ht="12.75" customHeight="1" x14ac:dyDescent="0.25">
      <c r="C299" s="62" t="s">
        <v>57</v>
      </c>
    </row>
    <row r="300" spans="3:79" ht="12.75" customHeight="1" x14ac:dyDescent="0.25">
      <c r="C300" s="137" t="s">
        <v>58</v>
      </c>
      <c r="D300" s="137"/>
    </row>
    <row r="301" spans="3:79" s="2" customFormat="1" ht="12.75" customHeight="1" x14ac:dyDescent="0.25">
      <c r="C301" s="64" t="s">
        <v>51</v>
      </c>
      <c r="D301" s="63"/>
      <c r="E301" s="63"/>
      <c r="F301" s="63"/>
      <c r="G301" s="63"/>
      <c r="H301" s="63"/>
      <c r="I301" s="63"/>
      <c r="J301" s="63"/>
      <c r="K301" s="63"/>
      <c r="L301" s="63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  <c r="AB301" s="71"/>
      <c r="AC301" s="71"/>
      <c r="AD301" s="71"/>
      <c r="AE301" s="71"/>
      <c r="AF301" s="71"/>
      <c r="AG301" s="71"/>
      <c r="AH301" s="71"/>
      <c r="AI301" s="71"/>
      <c r="AJ301" s="71"/>
      <c r="AK301" s="71"/>
      <c r="AL301" s="71"/>
      <c r="AM301" s="71"/>
      <c r="AN301" s="71"/>
      <c r="AO301" s="71"/>
      <c r="AP301" s="71"/>
      <c r="AQ301" s="71"/>
      <c r="AR301" s="71"/>
      <c r="AS301" s="71"/>
      <c r="AT301" s="71"/>
      <c r="AU301" s="71"/>
      <c r="AV301" s="71"/>
      <c r="AW301" s="71"/>
      <c r="AX301" s="71"/>
      <c r="AY301" s="71"/>
      <c r="AZ301" s="71"/>
      <c r="BA301" s="71"/>
      <c r="BB301" s="71"/>
      <c r="BC301" s="71"/>
      <c r="BD301" s="71"/>
      <c r="BE301" s="71"/>
      <c r="BF301" s="71"/>
      <c r="BG301" s="71"/>
      <c r="BH301" s="71"/>
      <c r="BI301" s="71"/>
      <c r="BJ301" s="71"/>
      <c r="BK301" s="71"/>
      <c r="BL301" s="71"/>
      <c r="BM301" s="71"/>
      <c r="BN301" s="71"/>
      <c r="BO301" s="71"/>
      <c r="BP301" s="71"/>
      <c r="BQ301" s="71"/>
      <c r="BR301" s="71"/>
      <c r="BS301" s="71"/>
      <c r="BT301" s="71"/>
      <c r="BU301" s="71"/>
      <c r="BV301" s="71"/>
      <c r="BW301" s="71"/>
      <c r="BX301" s="71"/>
      <c r="BY301" s="71"/>
      <c r="BZ301" s="71"/>
      <c r="CA301" s="71"/>
    </row>
    <row r="303" spans="3:79" ht="12.75" customHeight="1" x14ac:dyDescent="0.25">
      <c r="C303" s="3" t="s">
        <v>50</v>
      </c>
      <c r="D303" s="3"/>
      <c r="E303" s="3"/>
      <c r="F303" s="3"/>
      <c r="G303" s="3"/>
      <c r="H303" s="3"/>
    </row>
  </sheetData>
  <mergeCells count="11">
    <mergeCell ref="E16:F16"/>
    <mergeCell ref="G1:H3"/>
    <mergeCell ref="C13:D14"/>
    <mergeCell ref="E13:J13"/>
    <mergeCell ref="E14:F14"/>
    <mergeCell ref="E15:F15"/>
    <mergeCell ref="C300:D300"/>
    <mergeCell ref="C287:D287"/>
    <mergeCell ref="E17:F17"/>
    <mergeCell ref="E18:F18"/>
    <mergeCell ref="C285:H285"/>
  </mergeCells>
  <hyperlinks>
    <hyperlink ref="G1:H3" r:id="rId1" display="https://www.arkys.cz/cs/" xr:uid="{B260F42E-7A3D-47D5-869A-B852EE0F96C6}"/>
    <hyperlink ref="C300" r:id="rId2" display="Podmienky dopravy systému MERKUR 2 ZADARMO nájdete na: www.arkys.cz/cs/doprava" xr:uid="{3F574C5F-B013-4696-B322-C82E42286AD8}"/>
    <hyperlink ref="B23" r:id="rId3" location="item2882" xr:uid="{FFB0F223-5A60-485C-B523-DC6E144BA89B}"/>
    <hyperlink ref="B25" r:id="rId4" location="item2884" xr:uid="{2CFC177D-F6FA-43BE-90B3-B94EBB63B457}"/>
    <hyperlink ref="B26" r:id="rId5" location="item2884" xr:uid="{18906053-8121-4964-8945-2F50B51EC34A}"/>
    <hyperlink ref="B27" r:id="rId6" location="item2884" xr:uid="{E2A83007-5C3F-45EC-B6A4-5F018693193F}"/>
    <hyperlink ref="B28" r:id="rId7" location="item2884" xr:uid="{85B88CB5-62D4-49E8-8CD0-64CDAD3789D0}"/>
    <hyperlink ref="B34" r:id="rId8" location="item2885" xr:uid="{94BC1A7B-CB93-4927-9247-85B53648E9C0}"/>
    <hyperlink ref="B35" r:id="rId9" location="item2885" xr:uid="{DBB41431-72C2-444A-BC3D-9FEF7DACB453}"/>
    <hyperlink ref="B36" r:id="rId10" location="item2885" xr:uid="{9FBD438E-CA97-476D-992D-D17E7F5C9DCA}"/>
    <hyperlink ref="B37" r:id="rId11" location="item2885" xr:uid="{346B2A3F-1583-44D6-8049-0823397D5D8C}"/>
    <hyperlink ref="B44" r:id="rId12" location="item2888" xr:uid="{C7129F2E-B3C7-43C2-99B9-731398BC3870}"/>
    <hyperlink ref="B46" r:id="rId13" location="item2889" xr:uid="{F30BDB6B-E292-4EA7-9E4D-895A2719879B}"/>
    <hyperlink ref="B47" r:id="rId14" location="item2889" xr:uid="{B2CCC869-41FC-4A0A-AFAD-8F1267B34C49}"/>
    <hyperlink ref="B48" r:id="rId15" location="item2889" xr:uid="{51A8273E-5622-4D07-92E1-0D042B2AEB2C}"/>
    <hyperlink ref="B49" r:id="rId16" location="item2889" xr:uid="{0A5559C4-805F-4E5B-9C15-E46D53EFBABA}"/>
    <hyperlink ref="B55" r:id="rId17" location="item2892" xr:uid="{68AC3BD4-821E-491A-9CD8-7D695CFF8B2F}"/>
    <hyperlink ref="B56" r:id="rId18" location="item2892" xr:uid="{BE5D9ABC-C8C3-4EFC-B064-2BFEF847D5A4}"/>
    <hyperlink ref="B57" r:id="rId19" location="item2892" xr:uid="{AF16B5DE-31CA-469B-9088-4397913FC995}"/>
    <hyperlink ref="B58" r:id="rId20" location="item2892" xr:uid="{B69FC5C9-7333-4A9D-A9C0-BDE66FCD8373}"/>
    <hyperlink ref="B65" r:id="rId21" location="item2854" xr:uid="{DE5AFB5E-E426-4B52-9155-160D516801B6}"/>
    <hyperlink ref="B66:B71" r:id="rId22" location="item2854" display="www" xr:uid="{F1476E2D-2694-4239-ADF1-ACEE5530C8EC}"/>
    <hyperlink ref="B74" r:id="rId23" location="item2855" xr:uid="{A4056E1D-C035-4F3A-98C5-CB6BCC867436}"/>
    <hyperlink ref="B75:B76" r:id="rId24" location="item2855" display="www" xr:uid="{0C9BEC36-FFCB-462B-8D55-04DCD1036E5C}"/>
    <hyperlink ref="B79" r:id="rId25" location="item2837" xr:uid="{21CDD151-E1AD-4BAE-B5F5-5072780D42C6}"/>
    <hyperlink ref="B80" r:id="rId26" location="item2840" xr:uid="{86AD95A5-E57D-4CAC-B3B1-1027A7289AE2}"/>
    <hyperlink ref="B81" r:id="rId27" location="item2833" xr:uid="{23D666E6-1BD8-4C62-86FF-50F0EE8FA018}"/>
    <hyperlink ref="B82" r:id="rId28" location="item2833" xr:uid="{8E258121-6C01-4AE2-AFA2-AA0F2FD03698}"/>
    <hyperlink ref="B83" r:id="rId29" location="item2833" xr:uid="{7EF84B28-7D48-484E-8640-DC90BC1A0ED3}"/>
    <hyperlink ref="B84" r:id="rId30" location="item2834" xr:uid="{34C8E569-492D-4108-8D2D-D5C03EABE02A}"/>
    <hyperlink ref="B85" r:id="rId31" location="item2834" xr:uid="{7570EDBD-851C-4E80-BC69-E093CFFCF998}"/>
    <hyperlink ref="B86" r:id="rId32" location="item2835" xr:uid="{A807E43B-0C4E-425E-BA13-BFEA2ABF1EB0}"/>
    <hyperlink ref="B87" r:id="rId33" location="item2835" xr:uid="{66B3A5E1-DAFA-44C9-8F30-0F956A8EEBDB}"/>
    <hyperlink ref="B88" r:id="rId34" location="item2836" xr:uid="{DBF39D4A-91CF-475E-A0A6-770FA6E254C2}"/>
    <hyperlink ref="B89" r:id="rId35" location="item2836" xr:uid="{0167EC99-5065-46F0-BAB6-9A4304DA2066}"/>
    <hyperlink ref="B90" r:id="rId36" location="item2839" xr:uid="{1BF8B8B7-4CF9-431F-868D-F1B753B2CD59}"/>
    <hyperlink ref="B91" r:id="rId37" location="item2839" xr:uid="{E2567B5A-4ECA-4D34-BC67-5D26CCA0B5CF}"/>
    <hyperlink ref="B92:B93" r:id="rId38" location="item2838" display="www" xr:uid="{BE5B91D5-BAE3-46FE-A1E7-206A636837FE}"/>
    <hyperlink ref="B96" r:id="rId39" location="item2861" xr:uid="{A30BCD1B-D75B-4833-B9D2-AFF71BEE890C}"/>
    <hyperlink ref="B98" r:id="rId40" location="item2861" xr:uid="{7B488229-BDCD-4CC4-AF2E-236247D8BEA2}"/>
    <hyperlink ref="B99" r:id="rId41" location="item2861" xr:uid="{2D08F468-0478-4C00-9FE5-406EF634977F}"/>
    <hyperlink ref="B100" r:id="rId42" location="item2861" xr:uid="{E21448C6-6D0F-42AE-8101-F3E9C0196FF7}"/>
    <hyperlink ref="B101" r:id="rId43" location="item2861" xr:uid="{3D341AB9-B0E4-468B-8BD6-B7A67ECF96DE}"/>
    <hyperlink ref="B102" r:id="rId44" location="item2861" xr:uid="{B4756902-E1C4-4BDF-91C9-61FFFEF8A326}"/>
    <hyperlink ref="B103" r:id="rId45" location="item2861" xr:uid="{735E770A-9B71-420A-9CC6-A2EF9BCAB526}"/>
    <hyperlink ref="B105" r:id="rId46" location="item2861" xr:uid="{F1774DF0-AA40-40FF-9DE6-CA593E98C5D2}"/>
    <hyperlink ref="B106" r:id="rId47" location="item2861" xr:uid="{07C7651E-EA49-448F-8164-532B1F270417}"/>
    <hyperlink ref="B107" r:id="rId48" location="item2861" xr:uid="{ABF3178D-4325-4150-9F02-AA4283E02BB9}"/>
    <hyperlink ref="B108:B110" r:id="rId49" location="item2861" display="www" xr:uid="{3AE124EC-C95B-42E5-9DC5-531D475071FD}"/>
    <hyperlink ref="B113" r:id="rId50" location="item2856" xr:uid="{C41B5559-7C4F-44EA-A4DC-2F3B8BA0DA97}"/>
    <hyperlink ref="B114:B118" r:id="rId51" location="item2856" display="www" xr:uid="{1390EDC4-24C3-40FE-8B24-4F2863B98D28}"/>
    <hyperlink ref="B121:B135" r:id="rId52" location="item2863" display="www" xr:uid="{46D2270A-D9CD-4AB6-BAC1-D1E35ACE9C98}"/>
    <hyperlink ref="B138" r:id="rId53" location="item2858" xr:uid="{7E217DD4-4856-40FB-B152-AE681E227E4E}"/>
    <hyperlink ref="B139:B143" r:id="rId54" location="item2858" display="www" xr:uid="{91FE7C2B-C3D0-4E7D-8C4B-FFA27527909E}"/>
    <hyperlink ref="B146:B160" r:id="rId55" location="item2864" display="www" xr:uid="{98061CA1-8A98-4837-9B84-1D9085654B73}"/>
    <hyperlink ref="B163" r:id="rId56" location="item2859" xr:uid="{30EB9DD1-5E31-4D21-A75F-ADCA93787300}"/>
    <hyperlink ref="B164:B168" r:id="rId57" location="item2859" display="www" xr:uid="{52195F11-AE1D-4B9B-A607-2D873C5D925C}"/>
    <hyperlink ref="B171:B176" r:id="rId58" location="item2862" display="www" xr:uid="{67A45B92-8DEE-4151-BE78-CE11EBB47E99}"/>
    <hyperlink ref="B178:B183" r:id="rId59" location="item2862" display="www" xr:uid="{BBB3C211-87C3-4E10-A49D-7CAADB405A14}"/>
    <hyperlink ref="B186" r:id="rId60" location="item2857" xr:uid="{C9E5E5C6-0FD5-4710-8A6F-FD9F1BD0C5CD}"/>
    <hyperlink ref="B187:B191" r:id="rId61" location="item2857" display="www" xr:uid="{C857227F-7199-4265-8649-C9704FD880F9}"/>
    <hyperlink ref="B194:B208" r:id="rId62" location="item2865" display="www" xr:uid="{0ED765F4-F926-48B4-BB01-3A65EF658FBE}"/>
    <hyperlink ref="B211" r:id="rId63" location="item2860" xr:uid="{EF8C3687-E2F0-4387-9C34-BB92380772AA}"/>
    <hyperlink ref="B212:B216" r:id="rId64" location="item2860" display="www" xr:uid="{9AA6FC2C-FE2E-4EAD-8D1C-E883ACF80857}"/>
    <hyperlink ref="B219:B225" r:id="rId65" location="item2866" display="www" xr:uid="{B976C94D-436F-43B8-AE25-40B88170F529}"/>
    <hyperlink ref="B228" r:id="rId66" location="item2912" xr:uid="{058432F3-A9B2-4B36-8A6C-1B68CF9CD96C}"/>
    <hyperlink ref="B231" r:id="rId67" location="item2910" xr:uid="{4ABEEEE4-6EAB-4938-ACBA-30377C8BD551}"/>
    <hyperlink ref="B232:B233" r:id="rId68" location="item2910" display="www" xr:uid="{EF73717C-3EBD-4FEE-AD66-A9556374D081}"/>
    <hyperlink ref="B236" r:id="rId69" location="item2911" xr:uid="{1ABBBD97-4486-425F-9EB5-636142D79305}"/>
    <hyperlink ref="B237:B238" r:id="rId70" location="item2911" display="www" xr:uid="{5B81087A-B9D3-403B-A007-816CB2A94734}"/>
    <hyperlink ref="B241" r:id="rId71" location="item2845" xr:uid="{CBF24763-48A0-43FA-9212-99B09D2F0114}"/>
    <hyperlink ref="B242:B247" r:id="rId72" location="item2845" display="www" xr:uid="{C8C9D849-1225-45D6-9161-7D145DE4ED0B}"/>
    <hyperlink ref="B248" r:id="rId73" location="item2914" xr:uid="{EA26C230-01AB-411A-B800-884554A398EB}"/>
    <hyperlink ref="B249" r:id="rId74" location="item2914" xr:uid="{288853BA-B656-4979-B3CC-3B387DF62AC6}"/>
    <hyperlink ref="B252" r:id="rId75" location="item2849" xr:uid="{3A310BFF-9B14-4610-912E-C6CEC115ACD6}"/>
    <hyperlink ref="B253:B255" r:id="rId76" location="item2849" display="www" xr:uid="{C0FAD055-35FD-45F0-8BA1-FBECA8A8379C}"/>
    <hyperlink ref="B256" r:id="rId77" location="item2850" xr:uid="{1B56A7C6-36B6-49D2-86C8-E724B29CFE76}"/>
    <hyperlink ref="B259" r:id="rId78" location="item2867" xr:uid="{F4947B5C-BD1F-4BD9-8683-3C7ABD223D1E}"/>
    <hyperlink ref="B260:B264" r:id="rId79" location="item2867" display="www" xr:uid="{CA2D9E20-7408-4A9F-B873-3DEAB3511FCE}"/>
    <hyperlink ref="B265" r:id="rId80" location="item2869" xr:uid="{B3359A72-3D74-4EFA-A14B-8AC81D7F4D5D}"/>
    <hyperlink ref="B266" r:id="rId81" location="item2868" xr:uid="{747E5C59-11CC-4EF7-8CF8-77B14AEEEABA}"/>
    <hyperlink ref="B269" r:id="rId82" location="item2851" xr:uid="{D26EA7F0-0101-409B-A6FC-BE84863CB1BB}"/>
    <hyperlink ref="B270:B274" r:id="rId83" location="item2851" display="www" xr:uid="{97D094ED-E12F-4C54-9463-F10570AEC987}"/>
    <hyperlink ref="B277" r:id="rId84" location="item2848" xr:uid="{9A871DF9-ABDC-4BD5-BBE3-15CA7B54BF2F}"/>
    <hyperlink ref="B280" r:id="rId85" location="item2853" xr:uid="{85E67E61-E063-44AB-B4C1-110C73F7B679}"/>
    <hyperlink ref="B281" r:id="rId86" location="item2852" xr:uid="{445AC769-F55F-445B-B1A7-7E07BD3DF6CB}"/>
    <hyperlink ref="B29" r:id="rId87" location="item2884" xr:uid="{D9DFDE95-BC59-4066-9047-32DFBBC09716}"/>
    <hyperlink ref="B31" r:id="rId88" location="item2884" xr:uid="{78D660FE-284A-49F2-AA6F-1F857A9960BC}"/>
    <hyperlink ref="B30" r:id="rId89" location="item2884" xr:uid="{F652925F-587A-445F-B175-91A035990C7A}"/>
    <hyperlink ref="B32" r:id="rId90" location="item2884" xr:uid="{B5F705DC-4894-478A-9A31-38A57114E415}"/>
    <hyperlink ref="B38" r:id="rId91" location="item2885" xr:uid="{AA3B34EE-D139-47F6-9D9F-1DE1202BFD4C}"/>
    <hyperlink ref="B40" r:id="rId92" location="item2885" xr:uid="{F08106D4-DF6D-40F4-B49F-6E498DCC9E17}"/>
    <hyperlink ref="B39" r:id="rId93" location="item2885" xr:uid="{41432117-4251-4320-AD4E-E5676AE356EF}"/>
    <hyperlink ref="B41" r:id="rId94" location="item2885" xr:uid="{A581214E-30B8-4548-95CB-164A0EFB0D56}"/>
    <hyperlink ref="B50" r:id="rId95" location="item2889" xr:uid="{01277727-3C8B-427B-AAFB-AEE962A6C6BC}"/>
    <hyperlink ref="B52" r:id="rId96" location="item2889" xr:uid="{C8981274-9FA7-4AE1-9D6D-9D8AF3D5C395}"/>
    <hyperlink ref="B51" r:id="rId97" location="item2889" xr:uid="{1E9A9607-86C5-4909-8FEB-06F7329D67B1}"/>
    <hyperlink ref="B53" r:id="rId98" location="item2889" xr:uid="{D8204BDA-31DD-4EE2-BDC5-25A991F669C3}"/>
    <hyperlink ref="B59" r:id="rId99" location="item2892" xr:uid="{3D3A2094-C519-4898-92EC-925ED05155C6}"/>
    <hyperlink ref="B61" r:id="rId100" location="item2892" xr:uid="{B1E14B39-26AD-4614-835A-764297B074AA}"/>
    <hyperlink ref="B60" r:id="rId101" location="item2892" xr:uid="{3727A21D-5456-4FCD-A0C1-CC302FFBC151}"/>
    <hyperlink ref="B62" r:id="rId102" location="item2892" xr:uid="{30D7120A-5A75-41F3-83F9-C572B000878D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03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BAF9-79BE-40F3-8AA0-06F7B3DC82C1}">
  <sheetPr>
    <tabColor theme="9"/>
  </sheetPr>
  <dimension ref="A1:BY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7" width="9.140625" style="71"/>
    <col min="78" max="16384" width="9.140625" style="1"/>
  </cols>
  <sheetData>
    <row r="1" spans="1:77" ht="12.95" customHeight="1" x14ac:dyDescent="0.25">
      <c r="G1" s="149" t="e" vm="1">
        <v>#VALUE!</v>
      </c>
      <c r="H1" s="149"/>
    </row>
    <row r="2" spans="1:77" ht="20.100000000000001" customHeight="1" x14ac:dyDescent="0.25">
      <c r="B2" s="4"/>
      <c r="D2" s="65" t="s">
        <v>87</v>
      </c>
      <c r="E2" s="15"/>
      <c r="G2" s="149"/>
      <c r="H2" s="149"/>
      <c r="I2" s="3"/>
      <c r="J2" s="3"/>
    </row>
    <row r="3" spans="1:77" ht="20.100000000000001" customHeight="1" x14ac:dyDescent="0.25">
      <c r="B3" s="4"/>
      <c r="D3" s="66" t="s">
        <v>1339</v>
      </c>
      <c r="E3" s="14"/>
      <c r="F3" s="5"/>
      <c r="G3" s="149"/>
      <c r="H3" s="149"/>
      <c r="I3" s="3"/>
      <c r="J3" s="3"/>
      <c r="K3" s="6"/>
      <c r="L3" s="6"/>
    </row>
    <row r="4" spans="1:77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7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7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7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</row>
    <row r="8" spans="1:77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</row>
    <row r="9" spans="1:77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</row>
    <row r="10" spans="1:77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</row>
    <row r="11" spans="1:77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</row>
    <row r="12" spans="1:77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</row>
    <row r="13" spans="1:77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</row>
    <row r="14" spans="1:77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</row>
    <row r="15" spans="1:77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</row>
    <row r="16" spans="1:77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</row>
    <row r="17" spans="1:77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</row>
    <row r="18" spans="1:77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7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</row>
    <row r="21" spans="1:77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</row>
    <row r="22" spans="1:77" ht="12.75" customHeight="1" x14ac:dyDescent="0.25">
      <c r="D22" s="18" t="s">
        <v>88</v>
      </c>
    </row>
    <row r="23" spans="1:77" s="2" customFormat="1" ht="12.75" customHeight="1" x14ac:dyDescent="0.2">
      <c r="A23" s="114"/>
      <c r="B23" s="98" t="s">
        <v>107</v>
      </c>
      <c r="C23" s="99" t="s">
        <v>1041</v>
      </c>
      <c r="D23" s="12" t="s">
        <v>1042</v>
      </c>
      <c r="E23" s="97"/>
      <c r="F23" s="12" t="s">
        <v>109</v>
      </c>
      <c r="G23" s="100">
        <f>I23*(1-J23)</f>
        <v>15</v>
      </c>
      <c r="H23" s="108">
        <f>E23*G23</f>
        <v>0</v>
      </c>
      <c r="I23" s="100">
        <v>15</v>
      </c>
      <c r="J23" s="101">
        <f>G$17/100</f>
        <v>0</v>
      </c>
      <c r="K23" s="102">
        <v>2.2799999999999998</v>
      </c>
      <c r="L23" s="39">
        <f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</row>
    <row r="24" spans="1:77" s="2" customFormat="1" ht="12.75" customHeight="1" x14ac:dyDescent="0.2">
      <c r="A24" s="114"/>
      <c r="B24" s="98" t="s">
        <v>107</v>
      </c>
      <c r="C24" s="99" t="s">
        <v>1043</v>
      </c>
      <c r="D24" s="12" t="s">
        <v>1044</v>
      </c>
      <c r="E24" s="97"/>
      <c r="F24" s="12" t="s">
        <v>109</v>
      </c>
      <c r="G24" s="100">
        <f t="shared" ref="G24:G33" si="0">I24*(1-J24)</f>
        <v>15.68</v>
      </c>
      <c r="H24" s="108">
        <f t="shared" ref="H24:H33" si="1">E24*G24</f>
        <v>0</v>
      </c>
      <c r="I24" s="100">
        <v>15.68</v>
      </c>
      <c r="J24" s="101">
        <f t="shared" ref="J24:J33" si="2">G$17/100</f>
        <v>0</v>
      </c>
      <c r="K24" s="102">
        <v>2.37</v>
      </c>
      <c r="L24" s="39">
        <f t="shared" ref="L24:L33" si="3">E24*K24</f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</row>
    <row r="25" spans="1:77" s="2" customFormat="1" ht="12.75" customHeight="1" x14ac:dyDescent="0.2">
      <c r="A25" s="114"/>
      <c r="B25" s="98" t="s">
        <v>107</v>
      </c>
      <c r="C25" s="99" t="s">
        <v>1045</v>
      </c>
      <c r="D25" s="12" t="s">
        <v>1046</v>
      </c>
      <c r="E25" s="97"/>
      <c r="F25" s="12" t="s">
        <v>109</v>
      </c>
      <c r="G25" s="100">
        <f t="shared" si="0"/>
        <v>16.8</v>
      </c>
      <c r="H25" s="108">
        <f t="shared" si="1"/>
        <v>0</v>
      </c>
      <c r="I25" s="100">
        <v>16.8</v>
      </c>
      <c r="J25" s="101">
        <f t="shared" si="2"/>
        <v>0</v>
      </c>
      <c r="K25" s="102">
        <v>2.5299999999999998</v>
      </c>
      <c r="L25" s="39">
        <f t="shared" si="3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7" s="2" customFormat="1" ht="12.75" customHeight="1" x14ac:dyDescent="0.2">
      <c r="A26" s="114"/>
      <c r="B26" s="98" t="s">
        <v>107</v>
      </c>
      <c r="C26" s="99" t="s">
        <v>1047</v>
      </c>
      <c r="D26" s="12" t="s">
        <v>1048</v>
      </c>
      <c r="E26" s="97"/>
      <c r="F26" s="12" t="s">
        <v>109</v>
      </c>
      <c r="G26" s="100">
        <f t="shared" si="0"/>
        <v>19.48</v>
      </c>
      <c r="H26" s="108">
        <f t="shared" si="1"/>
        <v>0</v>
      </c>
      <c r="I26" s="100">
        <v>19.48</v>
      </c>
      <c r="J26" s="101">
        <f t="shared" si="2"/>
        <v>0</v>
      </c>
      <c r="K26" s="102">
        <v>3</v>
      </c>
      <c r="L26" s="39">
        <f t="shared" si="3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</row>
    <row r="27" spans="1:77" s="2" customFormat="1" ht="12.75" customHeight="1" x14ac:dyDescent="0.2">
      <c r="A27" s="114"/>
      <c r="B27" s="98" t="s">
        <v>107</v>
      </c>
      <c r="C27" s="99" t="s">
        <v>1049</v>
      </c>
      <c r="D27" s="12" t="s">
        <v>1050</v>
      </c>
      <c r="E27" s="97"/>
      <c r="F27" s="12" t="s">
        <v>109</v>
      </c>
      <c r="G27" s="100">
        <f t="shared" si="0"/>
        <v>21.04</v>
      </c>
      <c r="H27" s="108">
        <f t="shared" si="1"/>
        <v>0</v>
      </c>
      <c r="I27" s="100">
        <v>21.04</v>
      </c>
      <c r="J27" s="101">
        <f t="shared" si="2"/>
        <v>0</v>
      </c>
      <c r="K27" s="102">
        <v>3.24</v>
      </c>
      <c r="L27" s="39">
        <f t="shared" si="3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</row>
    <row r="28" spans="1:77" s="2" customFormat="1" ht="6.95" customHeight="1" x14ac:dyDescent="0.2">
      <c r="A28" s="114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</row>
    <row r="29" spans="1:77" s="2" customFormat="1" ht="12.75" customHeight="1" x14ac:dyDescent="0.2">
      <c r="A29" s="114"/>
      <c r="B29" s="98" t="s">
        <v>107</v>
      </c>
      <c r="C29" s="99" t="s">
        <v>1051</v>
      </c>
      <c r="D29" s="12" t="s">
        <v>1052</v>
      </c>
      <c r="E29" s="97"/>
      <c r="F29" s="12" t="s">
        <v>109</v>
      </c>
      <c r="G29" s="100">
        <f t="shared" si="0"/>
        <v>23.56</v>
      </c>
      <c r="H29" s="108">
        <f t="shared" si="1"/>
        <v>0</v>
      </c>
      <c r="I29" s="100">
        <v>23.56</v>
      </c>
      <c r="J29" s="101">
        <f t="shared" si="2"/>
        <v>0</v>
      </c>
      <c r="K29" s="102">
        <v>3.8</v>
      </c>
      <c r="L29" s="39">
        <f t="shared" si="3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</row>
    <row r="30" spans="1:77" s="2" customFormat="1" ht="12.75" customHeight="1" x14ac:dyDescent="0.2">
      <c r="A30" s="114"/>
      <c r="B30" s="98" t="s">
        <v>107</v>
      </c>
      <c r="C30" s="99" t="s">
        <v>1053</v>
      </c>
      <c r="D30" s="12" t="s">
        <v>1054</v>
      </c>
      <c r="E30" s="97"/>
      <c r="F30" s="12" t="s">
        <v>109</v>
      </c>
      <c r="G30" s="100">
        <f t="shared" si="0"/>
        <v>24.2</v>
      </c>
      <c r="H30" s="108">
        <f t="shared" si="1"/>
        <v>0</v>
      </c>
      <c r="I30" s="100">
        <v>24.2</v>
      </c>
      <c r="J30" s="101">
        <f t="shared" si="2"/>
        <v>0</v>
      </c>
      <c r="K30" s="102">
        <v>3.88</v>
      </c>
      <c r="L30" s="39">
        <f t="shared" si="3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</row>
    <row r="31" spans="1:77" s="2" customFormat="1" ht="12.75" customHeight="1" x14ac:dyDescent="0.2">
      <c r="A31" s="114"/>
      <c r="B31" s="98" t="s">
        <v>107</v>
      </c>
      <c r="C31" s="99" t="s">
        <v>1055</v>
      </c>
      <c r="D31" s="12" t="s">
        <v>1056</v>
      </c>
      <c r="E31" s="97"/>
      <c r="F31" s="12" t="s">
        <v>109</v>
      </c>
      <c r="G31" s="100">
        <f t="shared" si="0"/>
        <v>25.44</v>
      </c>
      <c r="H31" s="108">
        <f t="shared" si="1"/>
        <v>0</v>
      </c>
      <c r="I31" s="100">
        <v>25.44</v>
      </c>
      <c r="J31" s="101">
        <f t="shared" si="2"/>
        <v>0</v>
      </c>
      <c r="K31" s="102">
        <v>4.05</v>
      </c>
      <c r="L31" s="39">
        <f t="shared" si="3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</row>
    <row r="32" spans="1:77" s="2" customFormat="1" ht="12.75" customHeight="1" x14ac:dyDescent="0.2">
      <c r="A32" s="114"/>
      <c r="B32" s="98" t="s">
        <v>107</v>
      </c>
      <c r="C32" s="99" t="s">
        <v>1057</v>
      </c>
      <c r="D32" s="12" t="s">
        <v>1058</v>
      </c>
      <c r="E32" s="97"/>
      <c r="F32" s="12" t="s">
        <v>109</v>
      </c>
      <c r="G32" s="100">
        <f t="shared" si="0"/>
        <v>28.64</v>
      </c>
      <c r="H32" s="108">
        <f t="shared" si="1"/>
        <v>0</v>
      </c>
      <c r="I32" s="100">
        <v>28.64</v>
      </c>
      <c r="J32" s="101">
        <f t="shared" si="2"/>
        <v>0</v>
      </c>
      <c r="K32" s="102">
        <v>4.5199999999999996</v>
      </c>
      <c r="L32" s="39">
        <f t="shared" si="3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</row>
    <row r="33" spans="1:77" s="2" customFormat="1" ht="12.75" customHeight="1" x14ac:dyDescent="0.2">
      <c r="A33" s="114"/>
      <c r="B33" s="98" t="s">
        <v>107</v>
      </c>
      <c r="C33" s="99" t="s">
        <v>1059</v>
      </c>
      <c r="D33" s="12" t="s">
        <v>1060</v>
      </c>
      <c r="E33" s="97"/>
      <c r="F33" s="12" t="s">
        <v>109</v>
      </c>
      <c r="G33" s="100">
        <f t="shared" si="0"/>
        <v>30.56</v>
      </c>
      <c r="H33" s="108">
        <f t="shared" si="1"/>
        <v>0</v>
      </c>
      <c r="I33" s="100">
        <v>30.56</v>
      </c>
      <c r="J33" s="101">
        <f t="shared" si="2"/>
        <v>0</v>
      </c>
      <c r="K33" s="102">
        <v>4.76</v>
      </c>
      <c r="L33" s="39">
        <f t="shared" si="3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</row>
    <row r="34" spans="1:77" ht="12.75" customHeight="1" x14ac:dyDescent="0.25">
      <c r="H34" s="107"/>
      <c r="I34" s="109"/>
    </row>
    <row r="35" spans="1:77" ht="12.75" customHeight="1" x14ac:dyDescent="0.25">
      <c r="D35" s="18" t="s">
        <v>89</v>
      </c>
      <c r="H35" s="107"/>
      <c r="I35" s="109"/>
    </row>
    <row r="36" spans="1:77" s="2" customFormat="1" ht="12.75" customHeight="1" x14ac:dyDescent="0.2">
      <c r="A36" s="96"/>
      <c r="B36" s="98" t="s">
        <v>107</v>
      </c>
      <c r="C36" s="99" t="s">
        <v>1061</v>
      </c>
      <c r="D36" s="12" t="s">
        <v>1062</v>
      </c>
      <c r="E36" s="97"/>
      <c r="F36" s="12" t="s">
        <v>109</v>
      </c>
      <c r="G36" s="100">
        <f t="shared" ref="G36:G40" si="4">I36*(1-J36)</f>
        <v>9.6</v>
      </c>
      <c r="H36" s="108">
        <f t="shared" ref="H36:H40" si="5">E36*G36</f>
        <v>0</v>
      </c>
      <c r="I36" s="100">
        <v>9.6</v>
      </c>
      <c r="J36" s="101">
        <f t="shared" ref="J36:J40" si="6">G$17/100</f>
        <v>0</v>
      </c>
      <c r="K36" s="102">
        <v>1.24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</row>
    <row r="37" spans="1:77" s="2" customFormat="1" ht="12.75" customHeight="1" x14ac:dyDescent="0.2">
      <c r="A37" s="96"/>
      <c r="B37" s="98" t="s">
        <v>107</v>
      </c>
      <c r="C37" s="99" t="s">
        <v>1063</v>
      </c>
      <c r="D37" s="12" t="s">
        <v>1064</v>
      </c>
      <c r="E37" s="97"/>
      <c r="F37" s="12" t="s">
        <v>109</v>
      </c>
      <c r="G37" s="100">
        <f t="shared" si="4"/>
        <v>11.48</v>
      </c>
      <c r="H37" s="108">
        <f t="shared" si="5"/>
        <v>0</v>
      </c>
      <c r="I37" s="100">
        <v>11.48</v>
      </c>
      <c r="J37" s="101">
        <f t="shared" si="6"/>
        <v>0</v>
      </c>
      <c r="K37" s="102">
        <v>1.52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</row>
    <row r="38" spans="1:77" s="2" customFormat="1" ht="12.75" customHeight="1" x14ac:dyDescent="0.2">
      <c r="A38" s="96"/>
      <c r="B38" s="98" t="s">
        <v>107</v>
      </c>
      <c r="C38" s="99" t="s">
        <v>1065</v>
      </c>
      <c r="D38" s="12" t="s">
        <v>1066</v>
      </c>
      <c r="E38" s="97"/>
      <c r="F38" s="12" t="s">
        <v>109</v>
      </c>
      <c r="G38" s="100">
        <f t="shared" si="4"/>
        <v>15.08</v>
      </c>
      <c r="H38" s="108">
        <f t="shared" si="5"/>
        <v>0</v>
      </c>
      <c r="I38" s="100">
        <v>15.08</v>
      </c>
      <c r="J38" s="101">
        <f t="shared" si="6"/>
        <v>0</v>
      </c>
      <c r="K38" s="102">
        <v>2.08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</row>
    <row r="39" spans="1:77" s="2" customFormat="1" ht="12.75" customHeight="1" x14ac:dyDescent="0.2">
      <c r="A39" s="96"/>
      <c r="B39" s="98" t="s">
        <v>107</v>
      </c>
      <c r="C39" s="99" t="s">
        <v>1067</v>
      </c>
      <c r="D39" s="12" t="s">
        <v>1068</v>
      </c>
      <c r="E39" s="97"/>
      <c r="F39" s="12" t="s">
        <v>109</v>
      </c>
      <c r="G39" s="100">
        <f t="shared" si="4"/>
        <v>17.2</v>
      </c>
      <c r="H39" s="108">
        <f t="shared" si="5"/>
        <v>0</v>
      </c>
      <c r="I39" s="100">
        <v>17.2</v>
      </c>
      <c r="J39" s="101">
        <f t="shared" si="6"/>
        <v>0</v>
      </c>
      <c r="K39" s="102">
        <v>3.02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</row>
    <row r="40" spans="1:77" s="2" customFormat="1" ht="12.75" customHeight="1" x14ac:dyDescent="0.2">
      <c r="A40" s="96"/>
      <c r="B40" s="98" t="s">
        <v>107</v>
      </c>
      <c r="C40" s="99" t="s">
        <v>1069</v>
      </c>
      <c r="D40" s="12" t="s">
        <v>1070</v>
      </c>
      <c r="E40" s="97"/>
      <c r="F40" s="12" t="s">
        <v>109</v>
      </c>
      <c r="G40" s="100">
        <f t="shared" si="4"/>
        <v>21.32</v>
      </c>
      <c r="H40" s="108">
        <f t="shared" si="5"/>
        <v>0</v>
      </c>
      <c r="I40" s="100">
        <v>21.32</v>
      </c>
      <c r="J40" s="101">
        <f t="shared" si="6"/>
        <v>0</v>
      </c>
      <c r="K40" s="102">
        <v>3.66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</row>
    <row r="41" spans="1:77" ht="12.75" customHeight="1" x14ac:dyDescent="0.25">
      <c r="H41" s="107"/>
      <c r="I41" s="109"/>
    </row>
    <row r="42" spans="1:77" ht="12.75" customHeight="1" x14ac:dyDescent="0.25">
      <c r="D42" s="18" t="s">
        <v>90</v>
      </c>
      <c r="H42" s="107"/>
      <c r="I42" s="109"/>
    </row>
    <row r="43" spans="1:77" s="2" customFormat="1" ht="12.75" customHeight="1" x14ac:dyDescent="0.2">
      <c r="A43" s="114"/>
      <c r="B43" s="98" t="s">
        <v>107</v>
      </c>
      <c r="C43" s="99" t="s">
        <v>1071</v>
      </c>
      <c r="D43" s="12" t="s">
        <v>1072</v>
      </c>
      <c r="E43" s="97"/>
      <c r="F43" s="12" t="s">
        <v>109</v>
      </c>
      <c r="G43" s="100">
        <f>I43*(1-J43)</f>
        <v>2.3199999999999998</v>
      </c>
      <c r="H43" s="108">
        <f>E43*G43</f>
        <v>0</v>
      </c>
      <c r="I43" s="100">
        <v>2.3199999999999998</v>
      </c>
      <c r="J43" s="101">
        <f t="shared" ref="J43:J44" si="8">G$17/100</f>
        <v>0</v>
      </c>
      <c r="K43" s="102">
        <v>0.28999999999999998</v>
      </c>
      <c r="L43" s="39">
        <f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</row>
    <row r="44" spans="1:77" s="2" customFormat="1" ht="12.75" customHeight="1" x14ac:dyDescent="0.2">
      <c r="A44" s="114"/>
      <c r="B44" s="98" t="s">
        <v>107</v>
      </c>
      <c r="C44" s="99" t="s">
        <v>1073</v>
      </c>
      <c r="D44" s="12" t="s">
        <v>1074</v>
      </c>
      <c r="E44" s="97"/>
      <c r="F44" s="12" t="s">
        <v>109</v>
      </c>
      <c r="G44" s="100">
        <f>I44*(1-J44)</f>
        <v>3.72</v>
      </c>
      <c r="H44" s="108">
        <f>E44*G44</f>
        <v>0</v>
      </c>
      <c r="I44" s="100">
        <v>3.72</v>
      </c>
      <c r="J44" s="101">
        <f t="shared" si="8"/>
        <v>0</v>
      </c>
      <c r="K44" s="102">
        <v>0.46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</row>
    <row r="45" spans="1:77" ht="12.75" customHeight="1" x14ac:dyDescent="0.25">
      <c r="D45" s="56"/>
      <c r="H45" s="107"/>
      <c r="I45" s="109"/>
    </row>
    <row r="46" spans="1:77" ht="12.75" customHeight="1" x14ac:dyDescent="0.25">
      <c r="D46" s="18" t="s">
        <v>91</v>
      </c>
      <c r="H46" s="107"/>
      <c r="I46" s="109"/>
    </row>
    <row r="47" spans="1:77" s="2" customFormat="1" ht="12.75" customHeight="1" x14ac:dyDescent="0.25">
      <c r="A47" s="96"/>
      <c r="B47" s="82" t="s">
        <v>107</v>
      </c>
      <c r="C47" s="115" t="s">
        <v>1075</v>
      </c>
      <c r="D47" s="12" t="s">
        <v>1076</v>
      </c>
      <c r="E47" s="97"/>
      <c r="F47" s="12" t="s">
        <v>210</v>
      </c>
      <c r="G47" s="100">
        <f>I47*(1-J47)</f>
        <v>14.72</v>
      </c>
      <c r="H47" s="108">
        <f>E47*G47</f>
        <v>0</v>
      </c>
      <c r="I47" s="100">
        <v>14.72</v>
      </c>
      <c r="J47" s="101">
        <f>G$16/100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</row>
    <row r="48" spans="1:77" s="2" customFormat="1" ht="12.75" customHeight="1" x14ac:dyDescent="0.25">
      <c r="A48" s="71"/>
      <c r="B48" s="82" t="s">
        <v>107</v>
      </c>
      <c r="C48" s="116" t="s">
        <v>212</v>
      </c>
      <c r="D48" s="12" t="s">
        <v>1077</v>
      </c>
      <c r="E48" s="97"/>
      <c r="F48" s="12" t="s">
        <v>210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</row>
    <row r="49" spans="1:77" s="2" customFormat="1" ht="12.75" customHeight="1" x14ac:dyDescent="0.2">
      <c r="A49" s="96"/>
      <c r="B49" s="98" t="s">
        <v>107</v>
      </c>
      <c r="C49" s="99" t="s">
        <v>1078</v>
      </c>
      <c r="D49" s="12" t="s">
        <v>1079</v>
      </c>
      <c r="E49" s="97"/>
      <c r="F49" s="12" t="s">
        <v>215</v>
      </c>
      <c r="G49" s="100">
        <f t="shared" ref="G49:G55" si="9">I49*(1-J49)</f>
        <v>2.12</v>
      </c>
      <c r="H49" s="108">
        <f t="shared" ref="H49:H55" si="10">E49*G49</f>
        <v>0</v>
      </c>
      <c r="I49" s="100">
        <v>2.12</v>
      </c>
      <c r="J49" s="101">
        <f t="shared" ref="J49:J54" si="11">G$17/100</f>
        <v>0</v>
      </c>
      <c r="K49" s="102">
        <v>0.08</v>
      </c>
      <c r="L49" s="39">
        <f t="shared" ref="L49:L55" si="12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</row>
    <row r="50" spans="1:77" s="2" customFormat="1" ht="12.75" customHeight="1" x14ac:dyDescent="0.2">
      <c r="A50" s="96"/>
      <c r="B50" s="98" t="s">
        <v>107</v>
      </c>
      <c r="C50" s="99" t="s">
        <v>1080</v>
      </c>
      <c r="D50" s="12" t="s">
        <v>1081</v>
      </c>
      <c r="E50" s="97"/>
      <c r="F50" s="12" t="s">
        <v>215</v>
      </c>
      <c r="G50" s="100">
        <f t="shared" si="9"/>
        <v>2.92</v>
      </c>
      <c r="H50" s="108">
        <f t="shared" si="10"/>
        <v>0</v>
      </c>
      <c r="I50" s="100">
        <v>2.92</v>
      </c>
      <c r="J50" s="101">
        <f t="shared" si="11"/>
        <v>0</v>
      </c>
      <c r="K50" s="102">
        <v>0.2</v>
      </c>
      <c r="L50" s="39">
        <f t="shared" si="12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</row>
    <row r="51" spans="1:77" s="2" customFormat="1" ht="12.75" customHeight="1" x14ac:dyDescent="0.2">
      <c r="A51" s="96"/>
      <c r="B51" s="98" t="s">
        <v>107</v>
      </c>
      <c r="C51" s="99" t="s">
        <v>1082</v>
      </c>
      <c r="D51" s="12" t="s">
        <v>1083</v>
      </c>
      <c r="E51" s="97"/>
      <c r="F51" s="12" t="s">
        <v>215</v>
      </c>
      <c r="G51" s="100">
        <f t="shared" si="9"/>
        <v>4.84</v>
      </c>
      <c r="H51" s="108">
        <f t="shared" si="10"/>
        <v>0</v>
      </c>
      <c r="I51" s="100">
        <v>4.84</v>
      </c>
      <c r="J51" s="101">
        <f t="shared" si="11"/>
        <v>0</v>
      </c>
      <c r="K51" s="102">
        <v>0.14000000000000001</v>
      </c>
      <c r="L51" s="39">
        <f t="shared" si="12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</row>
    <row r="52" spans="1:77" s="2" customFormat="1" ht="12.75" customHeight="1" x14ac:dyDescent="0.2">
      <c r="A52" s="96"/>
      <c r="B52" s="98" t="s">
        <v>107</v>
      </c>
      <c r="C52" s="99" t="s">
        <v>1084</v>
      </c>
      <c r="D52" s="12" t="s">
        <v>1085</v>
      </c>
      <c r="E52" s="97"/>
      <c r="F52" s="12" t="s">
        <v>215</v>
      </c>
      <c r="G52" s="100">
        <f t="shared" si="9"/>
        <v>4.8</v>
      </c>
      <c r="H52" s="108">
        <f t="shared" si="10"/>
        <v>0</v>
      </c>
      <c r="I52" s="100">
        <v>4.8</v>
      </c>
      <c r="J52" s="101">
        <f t="shared" si="11"/>
        <v>0</v>
      </c>
      <c r="K52" s="102">
        <v>0.34</v>
      </c>
      <c r="L52" s="39">
        <f t="shared" si="12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</row>
    <row r="53" spans="1:77" s="2" customFormat="1" ht="12.75" customHeight="1" x14ac:dyDescent="0.2">
      <c r="A53" s="96"/>
      <c r="B53" s="98" t="s">
        <v>107</v>
      </c>
      <c r="C53" s="99" t="s">
        <v>1086</v>
      </c>
      <c r="D53" s="12" t="s">
        <v>1087</v>
      </c>
      <c r="E53" s="97"/>
      <c r="F53" s="12" t="s">
        <v>215</v>
      </c>
      <c r="G53" s="100">
        <f t="shared" si="9"/>
        <v>2.6</v>
      </c>
      <c r="H53" s="108">
        <f t="shared" si="10"/>
        <v>0</v>
      </c>
      <c r="I53" s="100">
        <v>2.6</v>
      </c>
      <c r="J53" s="101">
        <f t="shared" si="11"/>
        <v>0</v>
      </c>
      <c r="K53" s="102">
        <v>0.13</v>
      </c>
      <c r="L53" s="39">
        <f t="shared" si="12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</row>
    <row r="54" spans="1:77" s="2" customFormat="1" ht="12.75" customHeight="1" x14ac:dyDescent="0.2">
      <c r="A54" s="96"/>
      <c r="B54" s="98" t="s">
        <v>107</v>
      </c>
      <c r="C54" s="99" t="s">
        <v>1088</v>
      </c>
      <c r="D54" s="12" t="s">
        <v>1089</v>
      </c>
      <c r="E54" s="97"/>
      <c r="F54" s="12" t="s">
        <v>215</v>
      </c>
      <c r="G54" s="100">
        <f t="shared" si="9"/>
        <v>3.36</v>
      </c>
      <c r="H54" s="108">
        <f t="shared" si="10"/>
        <v>0</v>
      </c>
      <c r="I54" s="100">
        <v>3.36</v>
      </c>
      <c r="J54" s="101">
        <f t="shared" si="11"/>
        <v>0</v>
      </c>
      <c r="K54" s="102">
        <v>0.3</v>
      </c>
      <c r="L54" s="39">
        <f t="shared" si="12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</row>
    <row r="55" spans="1:77" s="71" customFormat="1" ht="12.75" customHeight="1" x14ac:dyDescent="0.25">
      <c r="A55" s="93"/>
      <c r="B55" s="82" t="s">
        <v>107</v>
      </c>
      <c r="C55" s="83" t="s">
        <v>239</v>
      </c>
      <c r="D55" s="12" t="s">
        <v>240</v>
      </c>
      <c r="E55" s="85"/>
      <c r="F55" s="84" t="s">
        <v>215</v>
      </c>
      <c r="G55" s="86">
        <f t="shared" si="9"/>
        <v>10.56</v>
      </c>
      <c r="H55" s="105">
        <f t="shared" si="10"/>
        <v>0</v>
      </c>
      <c r="I55" s="86">
        <v>10.56</v>
      </c>
      <c r="J55" s="87">
        <f t="shared" ref="J55:J56" si="13">G$16/100</f>
        <v>0</v>
      </c>
      <c r="K55" s="88">
        <v>0.04</v>
      </c>
      <c r="L55" s="89">
        <f t="shared" si="12"/>
        <v>0</v>
      </c>
    </row>
    <row r="56" spans="1:77" s="71" customFormat="1" ht="12.75" customHeight="1" x14ac:dyDescent="0.25">
      <c r="A56" s="93"/>
      <c r="B56" s="82" t="s">
        <v>107</v>
      </c>
      <c r="C56" s="83" t="s">
        <v>241</v>
      </c>
      <c r="D56" s="12" t="s">
        <v>242</v>
      </c>
      <c r="E56" s="85"/>
      <c r="F56" s="84" t="s">
        <v>215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3"/>
        <v>0</v>
      </c>
      <c r="K56" s="88">
        <v>0.08</v>
      </c>
      <c r="L56" s="89">
        <f>E56*K56</f>
        <v>0</v>
      </c>
    </row>
    <row r="57" spans="1:77" ht="12.75" customHeight="1" x14ac:dyDescent="0.25">
      <c r="D57" s="56"/>
      <c r="H57" s="107"/>
      <c r="I57" s="109"/>
    </row>
    <row r="58" spans="1:77" ht="12.75" customHeight="1" x14ac:dyDescent="0.25">
      <c r="D58" s="18" t="s">
        <v>92</v>
      </c>
      <c r="H58" s="107"/>
      <c r="I58" s="109"/>
    </row>
    <row r="59" spans="1:77" s="2" customFormat="1" ht="12.75" customHeight="1" x14ac:dyDescent="0.2">
      <c r="A59" s="96"/>
      <c r="B59" s="98" t="s">
        <v>107</v>
      </c>
      <c r="C59" s="116" t="s">
        <v>1090</v>
      </c>
      <c r="D59" s="12" t="s">
        <v>1091</v>
      </c>
      <c r="E59" s="97"/>
      <c r="F59" s="12" t="s">
        <v>215</v>
      </c>
      <c r="G59" s="100">
        <f t="shared" ref="G59:G69" si="14">I59*(1-J59)</f>
        <v>57.12</v>
      </c>
      <c r="H59" s="108">
        <f t="shared" ref="H59:H69" si="15">E59*G59</f>
        <v>0</v>
      </c>
      <c r="I59" s="100">
        <v>57.12</v>
      </c>
      <c r="J59" s="101">
        <f t="shared" ref="J59:J69" si="16">G$17/100</f>
        <v>0</v>
      </c>
      <c r="K59" s="102">
        <v>2.11</v>
      </c>
      <c r="L59" s="39">
        <f t="shared" ref="L59:L69" si="17">E59*K59</f>
        <v>0</v>
      </c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</row>
    <row r="60" spans="1:77" s="2" customFormat="1" ht="12.75" customHeight="1" x14ac:dyDescent="0.2">
      <c r="A60" s="96"/>
      <c r="B60" s="98" t="s">
        <v>107</v>
      </c>
      <c r="C60" s="99" t="s">
        <v>1092</v>
      </c>
      <c r="D60" s="12" t="s">
        <v>1093</v>
      </c>
      <c r="E60" s="97"/>
      <c r="F60" s="12" t="s">
        <v>215</v>
      </c>
      <c r="G60" s="100">
        <f t="shared" si="14"/>
        <v>59.24</v>
      </c>
      <c r="H60" s="108">
        <f t="shared" si="15"/>
        <v>0</v>
      </c>
      <c r="I60" s="100">
        <v>59.24</v>
      </c>
      <c r="J60" s="101">
        <f t="shared" si="16"/>
        <v>0</v>
      </c>
      <c r="K60" s="102">
        <v>2.2999999999999998</v>
      </c>
      <c r="L60" s="39">
        <f t="shared" si="17"/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</row>
    <row r="61" spans="1:77" s="2" customFormat="1" ht="12.75" customHeight="1" x14ac:dyDescent="0.2">
      <c r="A61" s="96"/>
      <c r="B61" s="98" t="s">
        <v>107</v>
      </c>
      <c r="C61" s="99" t="s">
        <v>1094</v>
      </c>
      <c r="D61" s="12" t="s">
        <v>1095</v>
      </c>
      <c r="E61" s="97"/>
      <c r="F61" s="12" t="s">
        <v>215</v>
      </c>
      <c r="G61" s="100">
        <f t="shared" si="14"/>
        <v>62.08</v>
      </c>
      <c r="H61" s="108">
        <f t="shared" si="15"/>
        <v>0</v>
      </c>
      <c r="I61" s="100">
        <v>62.08</v>
      </c>
      <c r="J61" s="101">
        <f t="shared" si="16"/>
        <v>0</v>
      </c>
      <c r="K61" s="102">
        <v>2.67</v>
      </c>
      <c r="L61" s="39">
        <f t="shared" si="17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</row>
    <row r="62" spans="1:77" s="2" customFormat="1" ht="12.75" customHeight="1" x14ac:dyDescent="0.2">
      <c r="A62" s="96"/>
      <c r="B62" s="98" t="s">
        <v>107</v>
      </c>
      <c r="C62" s="99" t="s">
        <v>1096</v>
      </c>
      <c r="D62" s="12" t="s">
        <v>1097</v>
      </c>
      <c r="E62" s="97"/>
      <c r="F62" s="12" t="s">
        <v>215</v>
      </c>
      <c r="G62" s="100">
        <f t="shared" si="14"/>
        <v>74.64</v>
      </c>
      <c r="H62" s="108">
        <f t="shared" si="15"/>
        <v>0</v>
      </c>
      <c r="I62" s="100">
        <v>74.64</v>
      </c>
      <c r="J62" s="101">
        <f t="shared" si="16"/>
        <v>0</v>
      </c>
      <c r="K62" s="102">
        <v>3.8</v>
      </c>
      <c r="L62" s="39">
        <f t="shared" si="17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</row>
    <row r="63" spans="1:77" s="2" customFormat="1" ht="12.75" customHeight="1" x14ac:dyDescent="0.2">
      <c r="A63" s="96"/>
      <c r="B63" s="98" t="s">
        <v>107</v>
      </c>
      <c r="C63" s="99" t="s">
        <v>1098</v>
      </c>
      <c r="D63" s="12" t="s">
        <v>1099</v>
      </c>
      <c r="E63" s="97"/>
      <c r="F63" s="12" t="s">
        <v>215</v>
      </c>
      <c r="G63" s="100">
        <f t="shared" si="14"/>
        <v>79.959999999999994</v>
      </c>
      <c r="H63" s="108">
        <f t="shared" si="15"/>
        <v>0</v>
      </c>
      <c r="I63" s="100">
        <v>79.959999999999994</v>
      </c>
      <c r="J63" s="101">
        <f t="shared" si="16"/>
        <v>0</v>
      </c>
      <c r="K63" s="102">
        <v>4.3600000000000003</v>
      </c>
      <c r="L63" s="39">
        <f t="shared" si="17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</row>
    <row r="64" spans="1:77" s="2" customFormat="1" ht="6.95" customHeight="1" x14ac:dyDescent="0.2">
      <c r="A64" s="96"/>
      <c r="B64" s="98"/>
      <c r="C64" s="4"/>
      <c r="D64" s="12"/>
      <c r="E64" s="10"/>
      <c r="F64" s="12"/>
      <c r="G64" s="100"/>
      <c r="H64" s="113"/>
      <c r="I64" s="100"/>
      <c r="J64" s="112"/>
      <c r="K64" s="102"/>
      <c r="L64" s="39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</row>
    <row r="65" spans="1:77" s="2" customFormat="1" ht="12.75" customHeight="1" x14ac:dyDescent="0.2">
      <c r="A65" s="96"/>
      <c r="B65" s="98" t="s">
        <v>107</v>
      </c>
      <c r="C65" s="99" t="s">
        <v>1100</v>
      </c>
      <c r="D65" s="12" t="s">
        <v>1101</v>
      </c>
      <c r="E65" s="97"/>
      <c r="F65" s="12" t="s">
        <v>215</v>
      </c>
      <c r="G65" s="100">
        <f t="shared" si="14"/>
        <v>69.400000000000006</v>
      </c>
      <c r="H65" s="108">
        <f t="shared" si="15"/>
        <v>0</v>
      </c>
      <c r="I65" s="100">
        <v>69.400000000000006</v>
      </c>
      <c r="J65" s="101">
        <f t="shared" si="16"/>
        <v>0</v>
      </c>
      <c r="K65" s="102">
        <v>3.48</v>
      </c>
      <c r="L65" s="39">
        <f t="shared" si="17"/>
        <v>0</v>
      </c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</row>
    <row r="66" spans="1:77" s="2" customFormat="1" ht="12.75" customHeight="1" x14ac:dyDescent="0.2">
      <c r="A66" s="96"/>
      <c r="B66" s="98" t="s">
        <v>107</v>
      </c>
      <c r="C66" s="99" t="s">
        <v>1102</v>
      </c>
      <c r="D66" s="12" t="s">
        <v>1103</v>
      </c>
      <c r="E66" s="97"/>
      <c r="F66" s="12" t="s">
        <v>215</v>
      </c>
      <c r="G66" s="100">
        <f t="shared" si="14"/>
        <v>72.239999999999995</v>
      </c>
      <c r="H66" s="108">
        <f t="shared" si="15"/>
        <v>0</v>
      </c>
      <c r="I66" s="100">
        <v>72.239999999999995</v>
      </c>
      <c r="J66" s="101">
        <f t="shared" si="16"/>
        <v>0</v>
      </c>
      <c r="K66" s="102">
        <v>3.73</v>
      </c>
      <c r="L66" s="39">
        <f t="shared" si="17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</row>
    <row r="67" spans="1:77" s="2" customFormat="1" ht="12.75" customHeight="1" x14ac:dyDescent="0.2">
      <c r="A67" s="96"/>
      <c r="B67" s="98" t="s">
        <v>107</v>
      </c>
      <c r="C67" s="99" t="s">
        <v>1104</v>
      </c>
      <c r="D67" s="12" t="s">
        <v>1105</v>
      </c>
      <c r="E67" s="97"/>
      <c r="F67" s="12" t="s">
        <v>215</v>
      </c>
      <c r="G67" s="100">
        <f t="shared" si="14"/>
        <v>75.92</v>
      </c>
      <c r="H67" s="108">
        <f t="shared" si="15"/>
        <v>0</v>
      </c>
      <c r="I67" s="100">
        <v>75.92</v>
      </c>
      <c r="J67" s="101">
        <f t="shared" si="16"/>
        <v>0</v>
      </c>
      <c r="K67" s="102">
        <v>4.22</v>
      </c>
      <c r="L67" s="39">
        <f t="shared" si="17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</row>
    <row r="68" spans="1:77" s="2" customFormat="1" ht="12.75" customHeight="1" x14ac:dyDescent="0.2">
      <c r="A68" s="96"/>
      <c r="B68" s="98" t="s">
        <v>107</v>
      </c>
      <c r="C68" s="99" t="s">
        <v>1106</v>
      </c>
      <c r="D68" s="12" t="s">
        <v>1107</v>
      </c>
      <c r="E68" s="97"/>
      <c r="F68" s="12" t="s">
        <v>215</v>
      </c>
      <c r="G68" s="100">
        <f t="shared" si="14"/>
        <v>90.16</v>
      </c>
      <c r="H68" s="108">
        <f t="shared" si="15"/>
        <v>0</v>
      </c>
      <c r="I68" s="100">
        <v>90.16</v>
      </c>
      <c r="J68" s="101">
        <f t="shared" si="16"/>
        <v>0</v>
      </c>
      <c r="K68" s="102">
        <v>5.46</v>
      </c>
      <c r="L68" s="39">
        <f t="shared" si="17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</row>
    <row r="69" spans="1:77" s="2" customFormat="1" ht="12.75" customHeight="1" x14ac:dyDescent="0.2">
      <c r="A69" s="96"/>
      <c r="B69" s="98" t="s">
        <v>107</v>
      </c>
      <c r="C69" s="99" t="s">
        <v>1108</v>
      </c>
      <c r="D69" s="12" t="s">
        <v>1109</v>
      </c>
      <c r="E69" s="97"/>
      <c r="F69" s="12" t="s">
        <v>215</v>
      </c>
      <c r="G69" s="100">
        <f t="shared" si="14"/>
        <v>95.32</v>
      </c>
      <c r="H69" s="108">
        <f t="shared" si="15"/>
        <v>0</v>
      </c>
      <c r="I69" s="100">
        <v>95.32</v>
      </c>
      <c r="J69" s="101">
        <f t="shared" si="16"/>
        <v>0</v>
      </c>
      <c r="K69" s="102">
        <v>6.14</v>
      </c>
      <c r="L69" s="39">
        <f t="shared" si="17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</row>
    <row r="70" spans="1:77" ht="12.75" customHeight="1" x14ac:dyDescent="0.25">
      <c r="D70" s="56"/>
      <c r="H70" s="107"/>
      <c r="I70" s="109"/>
    </row>
    <row r="71" spans="1:77" ht="12.75" customHeight="1" x14ac:dyDescent="0.25">
      <c r="D71" s="18" t="s">
        <v>93</v>
      </c>
      <c r="H71" s="107"/>
      <c r="I71" s="109"/>
    </row>
    <row r="72" spans="1:77" s="2" customFormat="1" ht="12.75" customHeight="1" x14ac:dyDescent="0.25">
      <c r="A72" s="96"/>
      <c r="B72" s="82" t="s">
        <v>107</v>
      </c>
      <c r="C72" s="99" t="s">
        <v>1110</v>
      </c>
      <c r="D72" s="12" t="s">
        <v>1111</v>
      </c>
      <c r="E72" s="97"/>
      <c r="F72" s="12" t="s">
        <v>215</v>
      </c>
      <c r="G72" s="100">
        <f t="shared" ref="G72:G82" si="18">I72*(1-J72)</f>
        <v>64.36</v>
      </c>
      <c r="H72" s="108">
        <f t="shared" ref="H72:H82" si="19">E72*G72</f>
        <v>0</v>
      </c>
      <c r="I72" s="100">
        <v>64.36</v>
      </c>
      <c r="J72" s="101">
        <f t="shared" ref="J72:J82" si="20">G$17/100</f>
        <v>0</v>
      </c>
      <c r="K72" s="102">
        <v>1.74</v>
      </c>
      <c r="L72" s="39">
        <f t="shared" ref="L72:L82" si="21">E72*K72</f>
        <v>0</v>
      </c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</row>
    <row r="73" spans="1:77" s="2" customFormat="1" ht="12.75" customHeight="1" x14ac:dyDescent="0.25">
      <c r="A73" s="96"/>
      <c r="B73" s="82" t="s">
        <v>107</v>
      </c>
      <c r="C73" s="99" t="s">
        <v>1112</v>
      </c>
      <c r="D73" s="12" t="s">
        <v>1113</v>
      </c>
      <c r="E73" s="97"/>
      <c r="F73" s="12" t="s">
        <v>215</v>
      </c>
      <c r="G73" s="100">
        <f t="shared" si="18"/>
        <v>64.36</v>
      </c>
      <c r="H73" s="108">
        <f t="shared" si="19"/>
        <v>0</v>
      </c>
      <c r="I73" s="100">
        <v>64.36</v>
      </c>
      <c r="J73" s="101">
        <f t="shared" si="20"/>
        <v>0</v>
      </c>
      <c r="K73" s="102">
        <v>1.85</v>
      </c>
      <c r="L73" s="39">
        <f t="shared" si="21"/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</row>
    <row r="74" spans="1:77" s="2" customFormat="1" ht="12.75" customHeight="1" x14ac:dyDescent="0.25">
      <c r="A74" s="96"/>
      <c r="B74" s="82" t="s">
        <v>107</v>
      </c>
      <c r="C74" s="99" t="s">
        <v>1114</v>
      </c>
      <c r="D74" s="12" t="s">
        <v>1115</v>
      </c>
      <c r="E74" s="97"/>
      <c r="F74" s="12" t="s">
        <v>215</v>
      </c>
      <c r="G74" s="100">
        <f t="shared" si="18"/>
        <v>65.88</v>
      </c>
      <c r="H74" s="108">
        <f t="shared" si="19"/>
        <v>0</v>
      </c>
      <c r="I74" s="100">
        <v>65.88</v>
      </c>
      <c r="J74" s="101">
        <f t="shared" si="20"/>
        <v>0</v>
      </c>
      <c r="K74" s="102">
        <v>2.08</v>
      </c>
      <c r="L74" s="39">
        <f t="shared" si="21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</row>
    <row r="75" spans="1:77" s="2" customFormat="1" ht="12.75" customHeight="1" x14ac:dyDescent="0.25">
      <c r="A75" s="96"/>
      <c r="B75" s="82" t="s">
        <v>107</v>
      </c>
      <c r="C75" s="99" t="s">
        <v>1116</v>
      </c>
      <c r="D75" s="12" t="s">
        <v>1117</v>
      </c>
      <c r="E75" s="97"/>
      <c r="F75" s="12" t="s">
        <v>215</v>
      </c>
      <c r="G75" s="100">
        <f t="shared" si="18"/>
        <v>74.36</v>
      </c>
      <c r="H75" s="108">
        <f t="shared" si="19"/>
        <v>0</v>
      </c>
      <c r="I75" s="100">
        <v>74.36</v>
      </c>
      <c r="J75" s="101">
        <f t="shared" si="20"/>
        <v>0</v>
      </c>
      <c r="K75" s="102">
        <v>3.1</v>
      </c>
      <c r="L75" s="39">
        <f t="shared" si="21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</row>
    <row r="76" spans="1:77" s="2" customFormat="1" ht="12.75" customHeight="1" x14ac:dyDescent="0.25">
      <c r="A76" s="96"/>
      <c r="B76" s="82" t="s">
        <v>107</v>
      </c>
      <c r="C76" s="99" t="s">
        <v>1118</v>
      </c>
      <c r="D76" s="12" t="s">
        <v>1119</v>
      </c>
      <c r="E76" s="97"/>
      <c r="F76" s="12" t="s">
        <v>215</v>
      </c>
      <c r="G76" s="100">
        <f t="shared" si="18"/>
        <v>77.08</v>
      </c>
      <c r="H76" s="108">
        <f t="shared" si="19"/>
        <v>0</v>
      </c>
      <c r="I76" s="100">
        <v>77.08</v>
      </c>
      <c r="J76" s="101">
        <f t="shared" si="20"/>
        <v>0</v>
      </c>
      <c r="K76" s="102">
        <v>3.53</v>
      </c>
      <c r="L76" s="39">
        <f t="shared" si="21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</row>
    <row r="77" spans="1:77" s="2" customFormat="1" ht="6.95" customHeight="1" x14ac:dyDescent="0.25">
      <c r="A77" s="96"/>
      <c r="B77" s="82"/>
      <c r="C77" s="4"/>
      <c r="D77" s="12"/>
      <c r="E77" s="10"/>
      <c r="F77" s="12"/>
      <c r="G77" s="100"/>
      <c r="H77" s="113"/>
      <c r="I77" s="100"/>
      <c r="J77" s="112"/>
      <c r="K77" s="102"/>
      <c r="L77" s="39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</row>
    <row r="78" spans="1:77" s="2" customFormat="1" ht="12.75" customHeight="1" x14ac:dyDescent="0.25">
      <c r="A78" s="96"/>
      <c r="B78" s="82" t="s">
        <v>107</v>
      </c>
      <c r="C78" s="99" t="s">
        <v>1120</v>
      </c>
      <c r="D78" s="12" t="s">
        <v>1121</v>
      </c>
      <c r="E78" s="97"/>
      <c r="F78" s="12" t="s">
        <v>215</v>
      </c>
      <c r="G78" s="100">
        <f t="shared" si="18"/>
        <v>78.599999999999994</v>
      </c>
      <c r="H78" s="108">
        <f t="shared" si="19"/>
        <v>0</v>
      </c>
      <c r="I78" s="100">
        <v>78.599999999999994</v>
      </c>
      <c r="J78" s="101">
        <f t="shared" si="20"/>
        <v>0</v>
      </c>
      <c r="K78" s="102">
        <v>2.87</v>
      </c>
      <c r="L78" s="39">
        <f t="shared" si="21"/>
        <v>0</v>
      </c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</row>
    <row r="79" spans="1:77" s="2" customFormat="1" ht="12.75" customHeight="1" x14ac:dyDescent="0.25">
      <c r="A79" s="96"/>
      <c r="B79" s="82" t="s">
        <v>107</v>
      </c>
      <c r="C79" s="99" t="s">
        <v>1122</v>
      </c>
      <c r="D79" s="12" t="s">
        <v>1123</v>
      </c>
      <c r="E79" s="97"/>
      <c r="F79" s="12" t="s">
        <v>215</v>
      </c>
      <c r="G79" s="100">
        <f t="shared" si="18"/>
        <v>79.08</v>
      </c>
      <c r="H79" s="108">
        <f t="shared" si="19"/>
        <v>0</v>
      </c>
      <c r="I79" s="100">
        <v>79.08</v>
      </c>
      <c r="J79" s="101">
        <f t="shared" si="20"/>
        <v>0</v>
      </c>
      <c r="K79" s="102">
        <v>2.98</v>
      </c>
      <c r="L79" s="39">
        <f t="shared" si="21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</row>
    <row r="80" spans="1:77" s="2" customFormat="1" ht="12.75" customHeight="1" x14ac:dyDescent="0.25">
      <c r="A80" s="96"/>
      <c r="B80" s="82" t="s">
        <v>107</v>
      </c>
      <c r="C80" s="99" t="s">
        <v>1124</v>
      </c>
      <c r="D80" s="12" t="s">
        <v>1125</v>
      </c>
      <c r="E80" s="97"/>
      <c r="F80" s="12" t="s">
        <v>215</v>
      </c>
      <c r="G80" s="100">
        <f t="shared" si="18"/>
        <v>80.040000000000006</v>
      </c>
      <c r="H80" s="108">
        <f t="shared" si="19"/>
        <v>0</v>
      </c>
      <c r="I80" s="100">
        <v>80.040000000000006</v>
      </c>
      <c r="J80" s="101">
        <f t="shared" si="20"/>
        <v>0</v>
      </c>
      <c r="K80" s="102">
        <v>3.21</v>
      </c>
      <c r="L80" s="39">
        <f t="shared" si="21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</row>
    <row r="81" spans="1:77" s="2" customFormat="1" ht="12.75" customHeight="1" x14ac:dyDescent="0.25">
      <c r="A81" s="96"/>
      <c r="B81" s="82" t="s">
        <v>107</v>
      </c>
      <c r="C81" s="99" t="s">
        <v>1126</v>
      </c>
      <c r="D81" s="12" t="s">
        <v>1127</v>
      </c>
      <c r="E81" s="97"/>
      <c r="F81" s="12" t="s">
        <v>215</v>
      </c>
      <c r="G81" s="100">
        <f t="shared" si="18"/>
        <v>82.52</v>
      </c>
      <c r="H81" s="108">
        <f t="shared" si="19"/>
        <v>0</v>
      </c>
      <c r="I81" s="100">
        <v>82.52</v>
      </c>
      <c r="J81" s="101">
        <f t="shared" si="20"/>
        <v>0</v>
      </c>
      <c r="K81" s="102">
        <v>4.2300000000000004</v>
      </c>
      <c r="L81" s="39">
        <f t="shared" si="21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</row>
    <row r="82" spans="1:77" s="2" customFormat="1" ht="12.75" customHeight="1" x14ac:dyDescent="0.25">
      <c r="A82" s="96"/>
      <c r="B82" s="82" t="s">
        <v>107</v>
      </c>
      <c r="C82" s="99" t="s">
        <v>1128</v>
      </c>
      <c r="D82" s="12" t="s">
        <v>1129</v>
      </c>
      <c r="E82" s="97"/>
      <c r="F82" s="12" t="s">
        <v>215</v>
      </c>
      <c r="G82" s="100">
        <f t="shared" si="18"/>
        <v>83.84</v>
      </c>
      <c r="H82" s="108">
        <f t="shared" si="19"/>
        <v>0</v>
      </c>
      <c r="I82" s="100">
        <v>83.84</v>
      </c>
      <c r="J82" s="101">
        <f t="shared" si="20"/>
        <v>0</v>
      </c>
      <c r="K82" s="102">
        <v>4.66</v>
      </c>
      <c r="L82" s="39">
        <f t="shared" si="21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</row>
    <row r="83" spans="1:77" ht="12.75" customHeight="1" x14ac:dyDescent="0.25">
      <c r="D83" s="72"/>
      <c r="H83" s="107"/>
      <c r="I83" s="109"/>
    </row>
    <row r="84" spans="1:77" ht="12.75" customHeight="1" x14ac:dyDescent="0.25">
      <c r="D84" s="18" t="s">
        <v>94</v>
      </c>
      <c r="H84" s="107"/>
      <c r="I84" s="109"/>
    </row>
    <row r="85" spans="1:77" s="2" customFormat="1" ht="12.75" customHeight="1" x14ac:dyDescent="0.2">
      <c r="A85" s="96"/>
      <c r="B85" s="98" t="s">
        <v>107</v>
      </c>
      <c r="C85" s="99" t="s">
        <v>1130</v>
      </c>
      <c r="D85" s="12" t="s">
        <v>1131</v>
      </c>
      <c r="E85" s="97"/>
      <c r="F85" s="12" t="s">
        <v>215</v>
      </c>
      <c r="G85" s="100">
        <f t="shared" ref="G85:G95" si="22">I85*(1-J85)</f>
        <v>78.040000000000006</v>
      </c>
      <c r="H85" s="108">
        <f t="shared" ref="H85:H95" si="23">E85*G85</f>
        <v>0</v>
      </c>
      <c r="I85" s="100">
        <v>78.040000000000006</v>
      </c>
      <c r="J85" s="101">
        <f t="shared" ref="J85:J95" si="24">G$17/100</f>
        <v>0</v>
      </c>
      <c r="K85" s="102">
        <v>3.71</v>
      </c>
      <c r="L85" s="39">
        <f t="shared" ref="L85:L95" si="25">E85*K85</f>
        <v>0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</row>
    <row r="86" spans="1:77" s="2" customFormat="1" ht="12.75" customHeight="1" x14ac:dyDescent="0.2">
      <c r="A86" s="96"/>
      <c r="B86" s="98" t="s">
        <v>107</v>
      </c>
      <c r="C86" s="99" t="s">
        <v>1132</v>
      </c>
      <c r="D86" s="12" t="s">
        <v>1133</v>
      </c>
      <c r="E86" s="97"/>
      <c r="F86" s="12" t="s">
        <v>215</v>
      </c>
      <c r="G86" s="100">
        <f t="shared" si="22"/>
        <v>79.400000000000006</v>
      </c>
      <c r="H86" s="108">
        <f t="shared" si="23"/>
        <v>0</v>
      </c>
      <c r="I86" s="100">
        <v>79.400000000000006</v>
      </c>
      <c r="J86" s="101">
        <f t="shared" si="24"/>
        <v>0</v>
      </c>
      <c r="K86" s="102">
        <v>4.28</v>
      </c>
      <c r="L86" s="39">
        <f t="shared" si="25"/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</row>
    <row r="87" spans="1:77" s="2" customFormat="1" ht="12.75" customHeight="1" x14ac:dyDescent="0.2">
      <c r="A87" s="96"/>
      <c r="B87" s="98" t="s">
        <v>107</v>
      </c>
      <c r="C87" s="99" t="s">
        <v>1134</v>
      </c>
      <c r="D87" s="12" t="s">
        <v>1135</v>
      </c>
      <c r="E87" s="97"/>
      <c r="F87" s="12" t="s">
        <v>215</v>
      </c>
      <c r="G87" s="100">
        <f t="shared" si="22"/>
        <v>81.400000000000006</v>
      </c>
      <c r="H87" s="108">
        <f t="shared" si="23"/>
        <v>0</v>
      </c>
      <c r="I87" s="100">
        <v>81.400000000000006</v>
      </c>
      <c r="J87" s="101">
        <f t="shared" si="24"/>
        <v>0</v>
      </c>
      <c r="K87" s="102">
        <v>5.29</v>
      </c>
      <c r="L87" s="39">
        <f t="shared" si="25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</row>
    <row r="88" spans="1:77" s="2" customFormat="1" ht="12.75" customHeight="1" x14ac:dyDescent="0.2">
      <c r="A88" s="96"/>
      <c r="B88" s="98" t="s">
        <v>107</v>
      </c>
      <c r="C88" s="99" t="s">
        <v>1136</v>
      </c>
      <c r="D88" s="12" t="s">
        <v>1137</v>
      </c>
      <c r="E88" s="97"/>
      <c r="F88" s="12" t="s">
        <v>215</v>
      </c>
      <c r="G88" s="100">
        <f t="shared" si="22"/>
        <v>105.8</v>
      </c>
      <c r="H88" s="108">
        <f t="shared" si="23"/>
        <v>0</v>
      </c>
      <c r="I88" s="100">
        <v>105.8</v>
      </c>
      <c r="J88" s="101">
        <f t="shared" si="24"/>
        <v>0</v>
      </c>
      <c r="K88" s="102">
        <v>6.44</v>
      </c>
      <c r="L88" s="39">
        <f t="shared" si="25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</row>
    <row r="89" spans="1:77" s="2" customFormat="1" ht="12.75" customHeight="1" x14ac:dyDescent="0.2">
      <c r="A89" s="96"/>
      <c r="B89" s="98" t="s">
        <v>107</v>
      </c>
      <c r="C89" s="99" t="s">
        <v>1138</v>
      </c>
      <c r="D89" s="12" t="s">
        <v>1139</v>
      </c>
      <c r="E89" s="97"/>
      <c r="F89" s="12" t="s">
        <v>215</v>
      </c>
      <c r="G89" s="100">
        <f t="shared" si="22"/>
        <v>119.68</v>
      </c>
      <c r="H89" s="108">
        <f t="shared" si="23"/>
        <v>0</v>
      </c>
      <c r="I89" s="100">
        <v>119.68</v>
      </c>
      <c r="J89" s="101">
        <f t="shared" si="24"/>
        <v>0</v>
      </c>
      <c r="K89" s="102">
        <v>7.1</v>
      </c>
      <c r="L89" s="39">
        <f t="shared" si="25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</row>
    <row r="90" spans="1:77" s="2" customFormat="1" ht="6.95" customHeight="1" x14ac:dyDescent="0.2">
      <c r="A90" s="96"/>
      <c r="B90" s="98"/>
      <c r="C90" s="4"/>
      <c r="D90" s="12"/>
      <c r="E90" s="10"/>
      <c r="F90" s="12"/>
      <c r="G90" s="100"/>
      <c r="H90" s="113"/>
      <c r="I90" s="100"/>
      <c r="J90" s="112"/>
      <c r="K90" s="102"/>
      <c r="L90" s="39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</row>
    <row r="91" spans="1:77" s="2" customFormat="1" ht="12.75" customHeight="1" x14ac:dyDescent="0.2">
      <c r="A91" s="96"/>
      <c r="B91" s="98" t="s">
        <v>107</v>
      </c>
      <c r="C91" s="99" t="s">
        <v>1140</v>
      </c>
      <c r="D91" s="12" t="s">
        <v>1141</v>
      </c>
      <c r="E91" s="97"/>
      <c r="F91" s="12" t="s">
        <v>215</v>
      </c>
      <c r="G91" s="100">
        <f t="shared" si="22"/>
        <v>93.88</v>
      </c>
      <c r="H91" s="108">
        <f t="shared" si="23"/>
        <v>0</v>
      </c>
      <c r="I91" s="100">
        <v>93.88</v>
      </c>
      <c r="J91" s="101">
        <f t="shared" si="24"/>
        <v>0</v>
      </c>
      <c r="K91" s="102">
        <v>5.7</v>
      </c>
      <c r="L91" s="39">
        <f t="shared" si="25"/>
        <v>0</v>
      </c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</row>
    <row r="92" spans="1:77" s="2" customFormat="1" ht="12.75" customHeight="1" x14ac:dyDescent="0.2">
      <c r="A92" s="96"/>
      <c r="B92" s="98" t="s">
        <v>107</v>
      </c>
      <c r="C92" s="99" t="s">
        <v>1142</v>
      </c>
      <c r="D92" s="12" t="s">
        <v>1143</v>
      </c>
      <c r="E92" s="97"/>
      <c r="F92" s="12" t="s">
        <v>215</v>
      </c>
      <c r="G92" s="100">
        <f t="shared" si="22"/>
        <v>96.64</v>
      </c>
      <c r="H92" s="108">
        <f t="shared" si="23"/>
        <v>0</v>
      </c>
      <c r="I92" s="100">
        <v>96.64</v>
      </c>
      <c r="J92" s="101">
        <f t="shared" si="24"/>
        <v>0</v>
      </c>
      <c r="K92" s="102">
        <v>6.31</v>
      </c>
      <c r="L92" s="39">
        <f t="shared" si="25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</row>
    <row r="93" spans="1:77" s="2" customFormat="1" ht="12.75" customHeight="1" x14ac:dyDescent="0.2">
      <c r="A93" s="96"/>
      <c r="B93" s="98" t="s">
        <v>107</v>
      </c>
      <c r="C93" s="99" t="s">
        <v>1144</v>
      </c>
      <c r="D93" s="12" t="s">
        <v>1145</v>
      </c>
      <c r="E93" s="97"/>
      <c r="F93" s="12" t="s">
        <v>215</v>
      </c>
      <c r="G93" s="100">
        <f t="shared" si="22"/>
        <v>100.56</v>
      </c>
      <c r="H93" s="108">
        <f t="shared" si="23"/>
        <v>0</v>
      </c>
      <c r="I93" s="100">
        <v>100.56</v>
      </c>
      <c r="J93" s="101">
        <f t="shared" si="24"/>
        <v>0</v>
      </c>
      <c r="K93" s="102">
        <v>7.4</v>
      </c>
      <c r="L93" s="39">
        <f t="shared" si="25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</row>
    <row r="94" spans="1:77" s="2" customFormat="1" ht="12.75" customHeight="1" x14ac:dyDescent="0.2">
      <c r="A94" s="96"/>
      <c r="B94" s="98" t="s">
        <v>107</v>
      </c>
      <c r="C94" s="99" t="s">
        <v>1146</v>
      </c>
      <c r="D94" s="12" t="s">
        <v>1147</v>
      </c>
      <c r="E94" s="97"/>
      <c r="F94" s="12" t="s">
        <v>215</v>
      </c>
      <c r="G94" s="100">
        <f t="shared" si="22"/>
        <v>124.36</v>
      </c>
      <c r="H94" s="108">
        <f t="shared" si="23"/>
        <v>0</v>
      </c>
      <c r="I94" s="100">
        <v>124.36</v>
      </c>
      <c r="J94" s="101">
        <f t="shared" si="24"/>
        <v>0</v>
      </c>
      <c r="K94" s="102">
        <v>8.6199999999999992</v>
      </c>
      <c r="L94" s="39">
        <f t="shared" si="25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</row>
    <row r="95" spans="1:77" s="2" customFormat="1" ht="12.75" customHeight="1" x14ac:dyDescent="0.2">
      <c r="A95" s="96"/>
      <c r="B95" s="98" t="s">
        <v>107</v>
      </c>
      <c r="C95" s="99" t="s">
        <v>1148</v>
      </c>
      <c r="D95" s="12" t="s">
        <v>1149</v>
      </c>
      <c r="E95" s="97"/>
      <c r="F95" s="12" t="s">
        <v>215</v>
      </c>
      <c r="G95" s="100">
        <f t="shared" si="22"/>
        <v>129.68</v>
      </c>
      <c r="H95" s="108">
        <f t="shared" si="23"/>
        <v>0</v>
      </c>
      <c r="I95" s="100">
        <v>129.68</v>
      </c>
      <c r="J95" s="101">
        <f t="shared" si="24"/>
        <v>0</v>
      </c>
      <c r="K95" s="102">
        <v>9.36</v>
      </c>
      <c r="L95" s="39">
        <f t="shared" si="25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</row>
    <row r="96" spans="1:77" ht="12.75" customHeight="1" x14ac:dyDescent="0.25">
      <c r="H96" s="107"/>
      <c r="I96" s="109"/>
    </row>
    <row r="97" spans="1:77" ht="12.75" customHeight="1" x14ac:dyDescent="0.25">
      <c r="D97" s="18" t="s">
        <v>95</v>
      </c>
      <c r="H97" s="107"/>
      <c r="I97" s="109"/>
    </row>
    <row r="98" spans="1:77" s="2" customFormat="1" ht="12.75" customHeight="1" x14ac:dyDescent="0.2">
      <c r="A98" s="96"/>
      <c r="B98" s="98" t="s">
        <v>107</v>
      </c>
      <c r="C98" s="99" t="s">
        <v>529</v>
      </c>
      <c r="D98" s="12" t="s">
        <v>530</v>
      </c>
      <c r="E98" s="97"/>
      <c r="F98" s="12" t="s">
        <v>215</v>
      </c>
      <c r="G98" s="100">
        <f t="shared" ref="G98:G105" si="26">I98*(1-J98)</f>
        <v>8.02</v>
      </c>
      <c r="H98" s="108">
        <f t="shared" ref="H98:H105" si="27">E98*G98</f>
        <v>0</v>
      </c>
      <c r="I98" s="100">
        <v>8.02</v>
      </c>
      <c r="J98" s="101">
        <f>G$17/100</f>
        <v>0</v>
      </c>
      <c r="K98" s="102">
        <v>0.51</v>
      </c>
      <c r="L98" s="39">
        <f>E98*K98</f>
        <v>0</v>
      </c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</row>
    <row r="99" spans="1:77" s="2" customFormat="1" ht="12.75" customHeight="1" x14ac:dyDescent="0.2">
      <c r="A99" s="96"/>
      <c r="B99" s="98" t="s">
        <v>107</v>
      </c>
      <c r="C99" s="99" t="s">
        <v>531</v>
      </c>
      <c r="D99" s="12" t="s">
        <v>532</v>
      </c>
      <c r="E99" s="97"/>
      <c r="F99" s="12" t="s">
        <v>215</v>
      </c>
      <c r="G99" s="100">
        <f t="shared" si="26"/>
        <v>8.34</v>
      </c>
      <c r="H99" s="108">
        <f t="shared" si="27"/>
        <v>0</v>
      </c>
      <c r="I99" s="100">
        <v>8.34</v>
      </c>
      <c r="J99" s="101">
        <f t="shared" ref="J99:J105" si="28">G$17/100</f>
        <v>0</v>
      </c>
      <c r="K99" s="102">
        <v>0.6</v>
      </c>
      <c r="L99" s="39">
        <f t="shared" ref="L99:L105" si="29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</row>
    <row r="100" spans="1:77" s="2" customFormat="1" ht="12.75" customHeight="1" x14ac:dyDescent="0.2">
      <c r="A100" s="96"/>
      <c r="B100" s="98" t="s">
        <v>107</v>
      </c>
      <c r="C100" s="99" t="s">
        <v>533</v>
      </c>
      <c r="D100" s="12" t="s">
        <v>534</v>
      </c>
      <c r="E100" s="97"/>
      <c r="F100" s="12" t="s">
        <v>215</v>
      </c>
      <c r="G100" s="100">
        <f t="shared" si="26"/>
        <v>9.8800000000000008</v>
      </c>
      <c r="H100" s="108">
        <f t="shared" si="27"/>
        <v>0</v>
      </c>
      <c r="I100" s="100">
        <v>9.8800000000000008</v>
      </c>
      <c r="J100" s="101">
        <f t="shared" si="28"/>
        <v>0</v>
      </c>
      <c r="K100" s="102">
        <v>0.95</v>
      </c>
      <c r="L100" s="39">
        <f t="shared" si="29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</row>
    <row r="101" spans="1:77" s="2" customFormat="1" ht="12.75" customHeight="1" x14ac:dyDescent="0.2">
      <c r="A101" s="96"/>
      <c r="B101" s="98" t="s">
        <v>107</v>
      </c>
      <c r="C101" s="99" t="s">
        <v>535</v>
      </c>
      <c r="D101" s="12" t="s">
        <v>536</v>
      </c>
      <c r="E101" s="97"/>
      <c r="F101" s="12" t="s">
        <v>215</v>
      </c>
      <c r="G101" s="100">
        <f t="shared" si="26"/>
        <v>11.48</v>
      </c>
      <c r="H101" s="108">
        <f t="shared" si="27"/>
        <v>0</v>
      </c>
      <c r="I101" s="100">
        <v>11.48</v>
      </c>
      <c r="J101" s="101">
        <f t="shared" si="28"/>
        <v>0</v>
      </c>
      <c r="K101" s="102">
        <v>1.19</v>
      </c>
      <c r="L101" s="39">
        <f t="shared" si="29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</row>
    <row r="102" spans="1:77" s="2" customFormat="1" ht="12.75" customHeight="1" x14ac:dyDescent="0.2">
      <c r="A102" s="96"/>
      <c r="B102" s="98" t="s">
        <v>107</v>
      </c>
      <c r="C102" s="99" t="s">
        <v>537</v>
      </c>
      <c r="D102" s="12" t="s">
        <v>538</v>
      </c>
      <c r="E102" s="97"/>
      <c r="F102" s="12" t="s">
        <v>215</v>
      </c>
      <c r="G102" s="100">
        <f t="shared" si="26"/>
        <v>14.64</v>
      </c>
      <c r="H102" s="108">
        <f t="shared" si="27"/>
        <v>0</v>
      </c>
      <c r="I102" s="100">
        <v>14.64</v>
      </c>
      <c r="J102" s="101">
        <f t="shared" si="28"/>
        <v>0</v>
      </c>
      <c r="K102" s="102">
        <v>1.48</v>
      </c>
      <c r="L102" s="39">
        <f t="shared" si="29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</row>
    <row r="103" spans="1:77" s="2" customFormat="1" ht="12.75" customHeight="1" x14ac:dyDescent="0.2">
      <c r="A103" s="96"/>
      <c r="B103" s="98" t="s">
        <v>107</v>
      </c>
      <c r="C103" s="99" t="s">
        <v>539</v>
      </c>
      <c r="D103" s="12" t="s">
        <v>540</v>
      </c>
      <c r="E103" s="97"/>
      <c r="F103" s="12" t="s">
        <v>215</v>
      </c>
      <c r="G103" s="100">
        <f t="shared" si="26"/>
        <v>15.56</v>
      </c>
      <c r="H103" s="108">
        <f t="shared" si="27"/>
        <v>0</v>
      </c>
      <c r="I103" s="100">
        <v>15.56</v>
      </c>
      <c r="J103" s="101">
        <f>G$17/100</f>
        <v>0</v>
      </c>
      <c r="K103" s="102">
        <v>2.0699999999999998</v>
      </c>
      <c r="L103" s="39">
        <f t="shared" si="29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</row>
    <row r="104" spans="1:77" s="2" customFormat="1" ht="12.75" customHeight="1" x14ac:dyDescent="0.2">
      <c r="A104" s="96"/>
      <c r="B104" s="98" t="s">
        <v>107</v>
      </c>
      <c r="C104" s="99" t="s">
        <v>541</v>
      </c>
      <c r="D104" s="12" t="s">
        <v>542</v>
      </c>
      <c r="E104" s="97"/>
      <c r="F104" s="12" t="s">
        <v>215</v>
      </c>
      <c r="G104" s="100">
        <f t="shared" si="26"/>
        <v>22.74</v>
      </c>
      <c r="H104" s="108">
        <f t="shared" si="27"/>
        <v>0</v>
      </c>
      <c r="I104" s="100">
        <v>22.74</v>
      </c>
      <c r="J104" s="101">
        <f t="shared" ref="J104" si="30">H$17/100</f>
        <v>0</v>
      </c>
      <c r="K104" s="102">
        <v>1.68</v>
      </c>
      <c r="L104" s="39">
        <f t="shared" si="29"/>
        <v>0</v>
      </c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</row>
    <row r="105" spans="1:77" s="2" customFormat="1" ht="12.75" customHeight="1" x14ac:dyDescent="0.2">
      <c r="A105" s="96"/>
      <c r="B105" s="98" t="s">
        <v>107</v>
      </c>
      <c r="C105" s="99" t="s">
        <v>1150</v>
      </c>
      <c r="D105" s="12" t="s">
        <v>1151</v>
      </c>
      <c r="E105" s="97"/>
      <c r="F105" s="12" t="s">
        <v>215</v>
      </c>
      <c r="G105" s="100">
        <f t="shared" si="26"/>
        <v>0.44</v>
      </c>
      <c r="H105" s="108">
        <f t="shared" si="27"/>
        <v>0</v>
      </c>
      <c r="I105" s="100">
        <v>0.44</v>
      </c>
      <c r="J105" s="101">
        <f t="shared" si="28"/>
        <v>0</v>
      </c>
      <c r="K105" s="102">
        <v>0.03</v>
      </c>
      <c r="L105" s="39">
        <f t="shared" si="29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</row>
    <row r="106" spans="1:77" ht="12.75" customHeight="1" thickBot="1" x14ac:dyDescent="0.3"/>
    <row r="107" spans="1:77" s="53" customFormat="1" ht="15.95" customHeight="1" thickBot="1" x14ac:dyDescent="0.3">
      <c r="A107" s="46"/>
      <c r="B107" s="47"/>
      <c r="C107" s="48"/>
      <c r="D107" s="49" t="s">
        <v>52</v>
      </c>
      <c r="E107" s="50"/>
      <c r="F107" s="50"/>
      <c r="G107" s="51"/>
      <c r="H107" s="61">
        <f>SUM(H21:H106)</f>
        <v>0</v>
      </c>
      <c r="I107" s="59"/>
      <c r="J107" s="47"/>
      <c r="K107" s="52" t="s">
        <v>31</v>
      </c>
      <c r="L107" s="54">
        <f>SUM(L21:L106)</f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</row>
    <row r="109" spans="1:77" ht="12.75" customHeight="1" x14ac:dyDescent="0.25">
      <c r="C109" s="142" t="s">
        <v>44</v>
      </c>
      <c r="D109" s="142"/>
      <c r="E109" s="142"/>
      <c r="F109" s="142"/>
      <c r="G109" s="142"/>
      <c r="H109" s="142"/>
      <c r="I109" s="3"/>
      <c r="J109" s="45"/>
      <c r="K109" s="3"/>
      <c r="L109" s="3"/>
    </row>
    <row r="110" spans="1:77" ht="12.75" customHeight="1" thickBot="1" x14ac:dyDescent="0.3"/>
    <row r="111" spans="1:77" ht="12.75" customHeight="1" x14ac:dyDescent="0.25">
      <c r="C111" s="147" t="s">
        <v>45</v>
      </c>
      <c r="D111" s="148"/>
    </row>
    <row r="112" spans="1:77" ht="12.75" customHeight="1" x14ac:dyDescent="0.25">
      <c r="C112" s="40" t="s">
        <v>20</v>
      </c>
      <c r="D112" s="41" t="s">
        <v>46</v>
      </c>
    </row>
    <row r="113" spans="3:77" s="2" customFormat="1" ht="12.75" customHeight="1" x14ac:dyDescent="0.25">
      <c r="C113" s="42" t="s">
        <v>21</v>
      </c>
      <c r="D113" s="41" t="s">
        <v>47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</row>
    <row r="114" spans="3:77" s="2" customFormat="1" ht="12.75" customHeight="1" x14ac:dyDescent="0.25">
      <c r="C114" s="42" t="s">
        <v>99</v>
      </c>
      <c r="D114" s="41" t="s">
        <v>100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</row>
    <row r="115" spans="3:77" s="2" customFormat="1" ht="12.75" customHeight="1" x14ac:dyDescent="0.25">
      <c r="C115" s="42" t="s">
        <v>22</v>
      </c>
      <c r="D115" s="41" t="s">
        <v>48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</row>
    <row r="116" spans="3:77" s="2" customFormat="1" ht="12.75" customHeight="1" x14ac:dyDescent="0.25">
      <c r="C116" s="42" t="s">
        <v>23</v>
      </c>
      <c r="D116" s="41" t="s">
        <v>24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</row>
    <row r="117" spans="3:77" s="2" customFormat="1" ht="12.75" customHeight="1" x14ac:dyDescent="0.25">
      <c r="C117" s="42" t="s">
        <v>25</v>
      </c>
      <c r="D117" s="41" t="s">
        <v>26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</row>
    <row r="118" spans="3:77" s="2" customFormat="1" ht="12.75" customHeight="1" x14ac:dyDescent="0.25">
      <c r="C118" s="42" t="s">
        <v>27</v>
      </c>
      <c r="D118" s="41" t="s">
        <v>28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</row>
    <row r="119" spans="3:77" s="2" customFormat="1" ht="12.75" customHeight="1" x14ac:dyDescent="0.25">
      <c r="C119" s="42" t="s">
        <v>29</v>
      </c>
      <c r="D119" s="41" t="s">
        <v>101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</row>
    <row r="120" spans="3:77" s="2" customFormat="1" ht="12.75" customHeight="1" thickBot="1" x14ac:dyDescent="0.3">
      <c r="C120" s="43" t="s">
        <v>30</v>
      </c>
      <c r="D120" s="44" t="s">
        <v>49</v>
      </c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</row>
    <row r="122" spans="3:77" ht="12.75" customHeight="1" x14ac:dyDescent="0.25">
      <c r="C122" s="3" t="s">
        <v>40</v>
      </c>
    </row>
    <row r="123" spans="3:77" ht="12.75" customHeight="1" x14ac:dyDescent="0.25">
      <c r="C123" s="62" t="s">
        <v>57</v>
      </c>
    </row>
    <row r="124" spans="3:77" ht="12.75" customHeight="1" x14ac:dyDescent="0.25">
      <c r="C124" s="137" t="s">
        <v>58</v>
      </c>
      <c r="D124" s="137"/>
    </row>
    <row r="125" spans="3:77" s="2" customFormat="1" ht="12.75" customHeight="1" x14ac:dyDescent="0.25">
      <c r="C125" s="64" t="s">
        <v>51</v>
      </c>
      <c r="D125" s="63"/>
      <c r="E125" s="63"/>
      <c r="F125" s="63"/>
      <c r="G125" s="63"/>
      <c r="H125" s="63"/>
      <c r="I125" s="63"/>
      <c r="J125" s="63"/>
      <c r="K125" s="63"/>
      <c r="L125" s="63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</row>
    <row r="127" spans="3:77" ht="12.75" customHeight="1" x14ac:dyDescent="0.25">
      <c r="C127" s="3" t="s">
        <v>50</v>
      </c>
      <c r="D127" s="3"/>
      <c r="E127" s="3"/>
      <c r="F127" s="3"/>
      <c r="G127" s="3"/>
      <c r="H127" s="3"/>
    </row>
  </sheetData>
  <mergeCells count="11">
    <mergeCell ref="E16:F16"/>
    <mergeCell ref="G1:H3"/>
    <mergeCell ref="C13:D14"/>
    <mergeCell ref="E13:J13"/>
    <mergeCell ref="E14:F14"/>
    <mergeCell ref="E15:F15"/>
    <mergeCell ref="C124:D124"/>
    <mergeCell ref="C111:D111"/>
    <mergeCell ref="E17:F17"/>
    <mergeCell ref="E18:F18"/>
    <mergeCell ref="C109:H109"/>
  </mergeCells>
  <hyperlinks>
    <hyperlink ref="G1:H3" r:id="rId1" display="https://www.arkys.cz/cs/" xr:uid="{407784C4-D5F3-4FC4-A874-976D82A57850}"/>
    <hyperlink ref="C124" r:id="rId2" display="Podmienky dopravy systému MERKUR 2 ZADARMO nájdete na: www.arkys.cz/cs/doprava" xr:uid="{B0792D3C-3DC6-4533-8623-EAE30C4ED6BB}"/>
    <hyperlink ref="B23" r:id="rId3" location="item2878" xr:uid="{393F8431-EFC8-4C12-89BB-98EB77BD9393}"/>
    <hyperlink ref="B24:B27" r:id="rId4" location="item2878" display="www" xr:uid="{64B0830C-5C45-4DA3-A645-51843C6BA29F}"/>
    <hyperlink ref="B29" r:id="rId5" location="item2879" xr:uid="{9988BAEB-CB21-4ED7-AE69-190B84DCD143}"/>
    <hyperlink ref="B30:B33" r:id="rId6" location="item2879" display="www" xr:uid="{4051A1DB-7415-4513-99A1-AA41BA42F120}"/>
    <hyperlink ref="B36" r:id="rId7" location="item2870" xr:uid="{D6D0B670-91EF-46C2-9055-40A204701524}"/>
    <hyperlink ref="B37:B40" r:id="rId8" location="item2870" display="www" xr:uid="{1FE7E1F1-37D2-45CC-A88B-7A33B090EE94}"/>
    <hyperlink ref="B43" r:id="rId9" location="item2872" xr:uid="{8C2FD893-A5AD-4517-B10D-8CFBDCC7DDA5}"/>
    <hyperlink ref="B44" r:id="rId10" location="item2872" xr:uid="{4CA395EF-1BA9-416A-9A38-239B3C7CC143}"/>
    <hyperlink ref="B47" r:id="rId11" location="item2896" xr:uid="{FAF77EFD-9ADC-49C4-97E4-A77E61183B18}"/>
    <hyperlink ref="B48" r:id="rId12" location="item2840" xr:uid="{A0C4C81C-A02D-49CA-B109-258FBA54B419}"/>
    <hyperlink ref="B49" r:id="rId13" location="item2893" xr:uid="{15FE298F-BCEA-4FEB-A5BA-618B0D6B1B49}"/>
    <hyperlink ref="B50" r:id="rId14" location="item2893" xr:uid="{39F6BA86-D0F3-48EB-A7BA-1BCA5BCE0206}"/>
    <hyperlink ref="B51" r:id="rId15" location="item2894" xr:uid="{5B2909C6-7E68-434A-B52B-CA0D486909F1}"/>
    <hyperlink ref="B52" r:id="rId16" location="item2894" xr:uid="{69F6BC23-FD1F-437E-8B93-5E185798D7A5}"/>
    <hyperlink ref="B53" r:id="rId17" location="item2895" xr:uid="{1A17904B-5BBE-426B-8D58-4A8FE4AB9A1E}"/>
    <hyperlink ref="B54" r:id="rId18" location="item2895" xr:uid="{2F102D84-965B-4DE1-A06D-001B40CA0E3C}"/>
    <hyperlink ref="B55" r:id="rId19" location="item2839" xr:uid="{6F8D54B9-DBE1-4385-9BE0-71B580D15440}"/>
    <hyperlink ref="B56" r:id="rId20" location="item2839" xr:uid="{C4F5CDAE-8E9F-4DE3-B28D-8DF31C6E9167}"/>
    <hyperlink ref="B59" r:id="rId21" location="item2873" xr:uid="{F207611D-C841-43BF-872B-47E2A59FFCFD}"/>
    <hyperlink ref="B60:B69" r:id="rId22" location="item2873" display="www" xr:uid="{FA710605-5851-48D2-86A9-14B0FDC7D484}"/>
    <hyperlink ref="B72" r:id="rId23" location="item2875" xr:uid="{F3549FC9-5D95-4C49-B8B9-10B5B8FAD9C2}"/>
    <hyperlink ref="B73" r:id="rId24" location="item2875" xr:uid="{9D23F7AE-6C53-4041-968C-850BEA4283EF}"/>
    <hyperlink ref="B74" r:id="rId25" location="item2875" xr:uid="{8DACA3E0-9640-4C06-87A8-F39A989F7793}"/>
    <hyperlink ref="B75" r:id="rId26" location="item2875" xr:uid="{BDC86464-9CB8-4527-B7AE-0D41A3C469B5}"/>
    <hyperlink ref="B76" r:id="rId27" location="item2875" xr:uid="{5E4AF159-1773-4495-A9F4-49844935E60D}"/>
    <hyperlink ref="B78" r:id="rId28" location="item2875" xr:uid="{E66B7FBD-7215-498B-97EC-F5CCDA0EEEB1}"/>
    <hyperlink ref="B79" r:id="rId29" location="item2875" xr:uid="{72D93A96-44E0-45C6-A6DC-F55C64771023}"/>
    <hyperlink ref="B80" r:id="rId30" location="item2875" xr:uid="{8E4A5D37-0B12-4EA6-A2F7-B389682D22DC}"/>
    <hyperlink ref="B81" r:id="rId31" location="item2875" xr:uid="{CAF82732-4F9A-4203-A77F-6C3777227BD5}"/>
    <hyperlink ref="B82" r:id="rId32" location="item2875" xr:uid="{4A5181B4-5676-4F96-ACD0-2EE868433756}"/>
    <hyperlink ref="B85" r:id="rId33" location="item2874" xr:uid="{9F3D5C52-8ED8-45E6-B9BF-DE14411DA193}"/>
    <hyperlink ref="B86" r:id="rId34" location="item2874" xr:uid="{9C74D340-8B30-4DC0-988A-52A6807D92F9}"/>
    <hyperlink ref="B87" r:id="rId35" location="item2874" xr:uid="{51EFB41D-C4C5-4DA6-BA8C-11B5E80F1F3D}"/>
    <hyperlink ref="B88" r:id="rId36" location="item2874" xr:uid="{B6D48779-6555-4076-A042-97148F7F0C23}"/>
    <hyperlink ref="B89" r:id="rId37" location="item2874" xr:uid="{76795B59-CD7D-4B77-8107-32F6D8EAB0C3}"/>
    <hyperlink ref="B91" r:id="rId38" location="item2874" xr:uid="{10C16385-FE07-4971-9D9D-9DB384EC2513}"/>
    <hyperlink ref="B92" r:id="rId39" location="item2874" xr:uid="{ABA0B9BF-F42A-4DC2-8861-AD0B016EE3FE}"/>
    <hyperlink ref="B93" r:id="rId40" location="item2874" xr:uid="{CD0E4F3D-E4A5-4938-AB58-42FDA2BB8154}"/>
    <hyperlink ref="B94" r:id="rId41" location="item2874" xr:uid="{B235B85D-B3AE-4749-9CE7-A0A68D2B9AF2}"/>
    <hyperlink ref="B95" r:id="rId42" location="item2874" xr:uid="{9C0690BC-9B32-4BD5-9F39-A40AA3A15621}"/>
    <hyperlink ref="B98" r:id="rId43" location="item2867" xr:uid="{9F9EB123-D6F1-40A5-A298-E82CE04F951A}"/>
    <hyperlink ref="B99:B103" r:id="rId44" location="item2867" display="www" xr:uid="{677135FC-D1F5-4935-BD60-9FE1C7873549}"/>
    <hyperlink ref="B105" r:id="rId45" location="item2868" xr:uid="{EEB24CD9-F095-4CF8-8F02-3142EAE228E5}"/>
    <hyperlink ref="B104" r:id="rId46" location="item2869" xr:uid="{C9E4050E-0BB4-4350-A27D-3E1812BDEE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EA1C-8419-411A-B16C-FD2BF91B3EC9}">
  <sheetPr>
    <tabColor rgb="FFFFC000"/>
  </sheetPr>
  <dimension ref="A1:BY141"/>
  <sheetViews>
    <sheetView topLeftCell="A78" zoomScaleNormal="100" workbookViewId="0">
      <selection activeCell="H122" sqref="H12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7" width="9.140625" style="71"/>
    <col min="78" max="16384" width="9.140625" style="1"/>
  </cols>
  <sheetData>
    <row r="1" spans="1:77" ht="12.95" customHeight="1" x14ac:dyDescent="0.25">
      <c r="G1" s="149" t="e" vm="1">
        <v>#VALUE!</v>
      </c>
      <c r="H1" s="149"/>
    </row>
    <row r="2" spans="1:77" ht="20.100000000000001" customHeight="1" x14ac:dyDescent="0.25">
      <c r="B2" s="4"/>
      <c r="D2" s="65" t="s">
        <v>87</v>
      </c>
      <c r="E2" s="15"/>
      <c r="G2" s="149"/>
      <c r="H2" s="149"/>
      <c r="I2" s="3"/>
      <c r="J2" s="3"/>
    </row>
    <row r="3" spans="1:77" ht="20.100000000000001" customHeight="1" x14ac:dyDescent="0.25">
      <c r="B3" s="4"/>
      <c r="D3" s="66" t="s">
        <v>1339</v>
      </c>
      <c r="E3" s="14"/>
      <c r="F3" s="5"/>
      <c r="G3" s="149"/>
      <c r="H3" s="149"/>
      <c r="I3" s="3"/>
      <c r="J3" s="3"/>
      <c r="K3" s="6"/>
      <c r="L3" s="6"/>
    </row>
    <row r="4" spans="1:77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7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7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7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</row>
    <row r="8" spans="1:77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</row>
    <row r="9" spans="1:77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</row>
    <row r="10" spans="1:77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</row>
    <row r="11" spans="1:77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</row>
    <row r="12" spans="1:77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</row>
    <row r="13" spans="1:77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</row>
    <row r="14" spans="1:77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</row>
    <row r="15" spans="1:77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</row>
    <row r="16" spans="1:77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</row>
    <row r="17" spans="1:77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</row>
    <row r="18" spans="1:77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7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</row>
    <row r="21" spans="1:77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</row>
    <row r="22" spans="1:77" ht="12.75" customHeight="1" x14ac:dyDescent="0.25">
      <c r="D22" s="18" t="s">
        <v>88</v>
      </c>
    </row>
    <row r="23" spans="1:77" s="2" customFormat="1" ht="12.75" customHeight="1" x14ac:dyDescent="0.2">
      <c r="A23" s="96"/>
      <c r="B23" s="98" t="s">
        <v>107</v>
      </c>
      <c r="C23" s="99" t="s">
        <v>1201</v>
      </c>
      <c r="D23" s="12" t="s">
        <v>1202</v>
      </c>
      <c r="E23" s="97"/>
      <c r="F23" s="12" t="s">
        <v>109</v>
      </c>
      <c r="G23" s="100">
        <f t="shared" ref="G23:G33" si="0">I23*(1-J23)</f>
        <v>21.6</v>
      </c>
      <c r="H23" s="108">
        <f t="shared" ref="H23:H33" si="1">E23*G23</f>
        <v>0</v>
      </c>
      <c r="I23" s="100">
        <v>21.6</v>
      </c>
      <c r="J23" s="101">
        <f>H$17/100</f>
        <v>0</v>
      </c>
      <c r="K23" s="102">
        <v>2.84</v>
      </c>
      <c r="L23" s="39">
        <f t="shared" ref="L23:L33" si="2"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</row>
    <row r="24" spans="1:77" s="2" customFormat="1" ht="12.75" customHeight="1" x14ac:dyDescent="0.2">
      <c r="A24" s="96"/>
      <c r="B24" s="98" t="s">
        <v>107</v>
      </c>
      <c r="C24" s="99" t="s">
        <v>1203</v>
      </c>
      <c r="D24" s="12" t="s">
        <v>1204</v>
      </c>
      <c r="E24" s="97"/>
      <c r="F24" s="12" t="s">
        <v>109</v>
      </c>
      <c r="G24" s="100">
        <f t="shared" si="0"/>
        <v>21.6</v>
      </c>
      <c r="H24" s="108">
        <f t="shared" si="1"/>
        <v>0</v>
      </c>
      <c r="I24" s="100">
        <v>21.6</v>
      </c>
      <c r="J24" s="101">
        <f t="shared" ref="J24:J33" si="3">H$17/100</f>
        <v>0</v>
      </c>
      <c r="K24" s="102">
        <v>2.91</v>
      </c>
      <c r="L24" s="39">
        <f t="shared" si="2"/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</row>
    <row r="25" spans="1:77" s="2" customFormat="1" ht="12.75" customHeight="1" x14ac:dyDescent="0.2">
      <c r="A25" s="96"/>
      <c r="B25" s="98" t="s">
        <v>107</v>
      </c>
      <c r="C25" s="99" t="s">
        <v>1205</v>
      </c>
      <c r="D25" s="12" t="s">
        <v>1206</v>
      </c>
      <c r="E25" s="97"/>
      <c r="F25" s="12" t="s">
        <v>109</v>
      </c>
      <c r="G25" s="100">
        <f t="shared" si="0"/>
        <v>24.36</v>
      </c>
      <c r="H25" s="108">
        <f t="shared" si="1"/>
        <v>0</v>
      </c>
      <c r="I25" s="100">
        <v>24.36</v>
      </c>
      <c r="J25" s="101">
        <f t="shared" si="3"/>
        <v>0</v>
      </c>
      <c r="K25" s="102">
        <v>3.24</v>
      </c>
      <c r="L25" s="39">
        <f t="shared" si="2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7" s="2" customFormat="1" ht="12.75" customHeight="1" x14ac:dyDescent="0.2">
      <c r="A26" s="96"/>
      <c r="B26" s="98" t="s">
        <v>107</v>
      </c>
      <c r="C26" s="99" t="s">
        <v>1207</v>
      </c>
      <c r="D26" s="12" t="s">
        <v>1208</v>
      </c>
      <c r="E26" s="97"/>
      <c r="F26" s="12" t="s">
        <v>109</v>
      </c>
      <c r="G26" s="100">
        <f t="shared" si="0"/>
        <v>27.16</v>
      </c>
      <c r="H26" s="108">
        <f t="shared" si="1"/>
        <v>0</v>
      </c>
      <c r="I26" s="100">
        <v>27.16</v>
      </c>
      <c r="J26" s="101">
        <f t="shared" si="3"/>
        <v>0</v>
      </c>
      <c r="K26" s="102">
        <v>3.5</v>
      </c>
      <c r="L26" s="39">
        <f t="shared" si="2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</row>
    <row r="27" spans="1:77" s="2" customFormat="1" ht="12.75" customHeight="1" x14ac:dyDescent="0.2">
      <c r="A27" s="96"/>
      <c r="B27" s="98" t="s">
        <v>107</v>
      </c>
      <c r="C27" s="99" t="s">
        <v>1209</v>
      </c>
      <c r="D27" s="12" t="s">
        <v>1210</v>
      </c>
      <c r="E27" s="97"/>
      <c r="F27" s="12" t="s">
        <v>109</v>
      </c>
      <c r="G27" s="100">
        <f t="shared" si="0"/>
        <v>32.96</v>
      </c>
      <c r="H27" s="108">
        <f t="shared" si="1"/>
        <v>0</v>
      </c>
      <c r="I27" s="100">
        <v>32.96</v>
      </c>
      <c r="J27" s="101">
        <f t="shared" si="3"/>
        <v>0</v>
      </c>
      <c r="K27" s="102">
        <v>3.77</v>
      </c>
      <c r="L27" s="39">
        <f t="shared" si="2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</row>
    <row r="28" spans="1:77" s="2" customFormat="1" ht="6.95" customHeight="1" x14ac:dyDescent="0.2">
      <c r="A28" s="96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</row>
    <row r="29" spans="1:77" s="2" customFormat="1" ht="12.75" customHeight="1" x14ac:dyDescent="0.2">
      <c r="A29" s="96"/>
      <c r="B29" s="98" t="s">
        <v>107</v>
      </c>
      <c r="C29" s="99" t="s">
        <v>1211</v>
      </c>
      <c r="D29" s="12" t="s">
        <v>1212</v>
      </c>
      <c r="E29" s="97"/>
      <c r="F29" s="12" t="s">
        <v>109</v>
      </c>
      <c r="G29" s="100">
        <f t="shared" si="0"/>
        <v>32.56</v>
      </c>
      <c r="H29" s="108">
        <f t="shared" si="1"/>
        <v>0</v>
      </c>
      <c r="I29" s="100">
        <v>32.56</v>
      </c>
      <c r="J29" s="101">
        <f t="shared" si="3"/>
        <v>0</v>
      </c>
      <c r="K29" s="102">
        <v>4.75</v>
      </c>
      <c r="L29" s="39">
        <f t="shared" si="2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</row>
    <row r="30" spans="1:77" s="2" customFormat="1" ht="12.75" customHeight="1" x14ac:dyDescent="0.2">
      <c r="A30" s="96"/>
      <c r="B30" s="98" t="s">
        <v>107</v>
      </c>
      <c r="C30" s="99" t="s">
        <v>1213</v>
      </c>
      <c r="D30" s="12" t="s">
        <v>1214</v>
      </c>
      <c r="E30" s="97"/>
      <c r="F30" s="12" t="s">
        <v>109</v>
      </c>
      <c r="G30" s="100">
        <f t="shared" si="0"/>
        <v>30.64</v>
      </c>
      <c r="H30" s="108">
        <f t="shared" si="1"/>
        <v>0</v>
      </c>
      <c r="I30" s="100">
        <v>30.64</v>
      </c>
      <c r="J30" s="101">
        <f t="shared" si="3"/>
        <v>0</v>
      </c>
      <c r="K30" s="102">
        <v>5.29</v>
      </c>
      <c r="L30" s="39">
        <f t="shared" si="2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</row>
    <row r="31" spans="1:77" s="2" customFormat="1" ht="12.75" customHeight="1" x14ac:dyDescent="0.2">
      <c r="A31" s="96"/>
      <c r="B31" s="98" t="s">
        <v>107</v>
      </c>
      <c r="C31" s="99" t="s">
        <v>1215</v>
      </c>
      <c r="D31" s="12" t="s">
        <v>1216</v>
      </c>
      <c r="E31" s="97"/>
      <c r="F31" s="12" t="s">
        <v>109</v>
      </c>
      <c r="G31" s="100">
        <f t="shared" si="0"/>
        <v>33.68</v>
      </c>
      <c r="H31" s="108">
        <f t="shared" si="1"/>
        <v>0</v>
      </c>
      <c r="I31" s="100">
        <v>33.68</v>
      </c>
      <c r="J31" s="101">
        <f t="shared" si="3"/>
        <v>0</v>
      </c>
      <c r="K31" s="102">
        <v>5.56</v>
      </c>
      <c r="L31" s="39">
        <f t="shared" si="2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</row>
    <row r="32" spans="1:77" s="2" customFormat="1" ht="12.75" customHeight="1" x14ac:dyDescent="0.2">
      <c r="A32" s="96"/>
      <c r="B32" s="98" t="s">
        <v>107</v>
      </c>
      <c r="C32" s="99" t="s">
        <v>1217</v>
      </c>
      <c r="D32" s="12" t="s">
        <v>1218</v>
      </c>
      <c r="E32" s="97"/>
      <c r="F32" s="12" t="s">
        <v>109</v>
      </c>
      <c r="G32" s="100">
        <f t="shared" si="0"/>
        <v>37.56</v>
      </c>
      <c r="H32" s="108">
        <f t="shared" si="1"/>
        <v>0</v>
      </c>
      <c r="I32" s="100">
        <v>37.56</v>
      </c>
      <c r="J32" s="101">
        <f t="shared" si="3"/>
        <v>0</v>
      </c>
      <c r="K32" s="102">
        <v>5.82</v>
      </c>
      <c r="L32" s="39">
        <f t="shared" si="2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</row>
    <row r="33" spans="1:77" s="2" customFormat="1" ht="12.75" customHeight="1" x14ac:dyDescent="0.2">
      <c r="A33" s="96"/>
      <c r="B33" s="98" t="s">
        <v>107</v>
      </c>
      <c r="C33" s="99" t="s">
        <v>1219</v>
      </c>
      <c r="D33" s="12" t="s">
        <v>1220</v>
      </c>
      <c r="E33" s="97"/>
      <c r="F33" s="12" t="s">
        <v>109</v>
      </c>
      <c r="G33" s="100">
        <f t="shared" si="0"/>
        <v>41.6</v>
      </c>
      <c r="H33" s="108">
        <f t="shared" si="1"/>
        <v>0</v>
      </c>
      <c r="I33" s="100">
        <v>41.6</v>
      </c>
      <c r="J33" s="101">
        <f t="shared" si="3"/>
        <v>0</v>
      </c>
      <c r="K33" s="102">
        <v>6.08</v>
      </c>
      <c r="L33" s="39">
        <f t="shared" si="2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</row>
    <row r="34" spans="1:77" ht="12.75" customHeight="1" x14ac:dyDescent="0.25">
      <c r="H34" s="107"/>
      <c r="I34" s="109"/>
    </row>
    <row r="35" spans="1:77" ht="12.75" customHeight="1" x14ac:dyDescent="0.25">
      <c r="D35" s="18" t="s">
        <v>89</v>
      </c>
      <c r="H35" s="107"/>
      <c r="I35" s="109"/>
    </row>
    <row r="36" spans="1:77" s="2" customFormat="1" ht="12.75" customHeight="1" x14ac:dyDescent="0.2">
      <c r="A36" s="96"/>
      <c r="B36" s="98" t="s">
        <v>107</v>
      </c>
      <c r="C36" s="99" t="s">
        <v>1221</v>
      </c>
      <c r="D36" s="12" t="s">
        <v>1222</v>
      </c>
      <c r="E36" s="97"/>
      <c r="F36" s="12" t="s">
        <v>109</v>
      </c>
      <c r="G36" s="100">
        <f t="shared" ref="G36:G37" si="4">I36*(1-J36)</f>
        <v>14.76</v>
      </c>
      <c r="H36" s="108">
        <f t="shared" ref="H36:H40" si="5">E36*G36</f>
        <v>0</v>
      </c>
      <c r="I36" s="100">
        <v>14.76</v>
      </c>
      <c r="J36" s="101">
        <f t="shared" ref="J36:J40" si="6">H$17/100</f>
        <v>0</v>
      </c>
      <c r="K36" s="102">
        <v>1.42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</row>
    <row r="37" spans="1:77" s="2" customFormat="1" ht="12.75" customHeight="1" x14ac:dyDescent="0.2">
      <c r="A37" s="96"/>
      <c r="B37" s="98" t="s">
        <v>107</v>
      </c>
      <c r="C37" s="99" t="s">
        <v>1223</v>
      </c>
      <c r="D37" s="12" t="s">
        <v>1224</v>
      </c>
      <c r="E37" s="97"/>
      <c r="F37" s="12" t="s">
        <v>109</v>
      </c>
      <c r="G37" s="100">
        <f t="shared" si="4"/>
        <v>17.68</v>
      </c>
      <c r="H37" s="108">
        <f t="shared" si="5"/>
        <v>0</v>
      </c>
      <c r="I37" s="100">
        <v>17.68</v>
      </c>
      <c r="J37" s="101">
        <f t="shared" si="6"/>
        <v>0</v>
      </c>
      <c r="K37" s="102">
        <v>1.74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</row>
    <row r="38" spans="1:77" s="2" customFormat="1" ht="12.75" customHeight="1" x14ac:dyDescent="0.2">
      <c r="A38" s="96"/>
      <c r="B38" s="98" t="s">
        <v>107</v>
      </c>
      <c r="C38" s="99" t="s">
        <v>1225</v>
      </c>
      <c r="D38" s="12" t="s">
        <v>1226</v>
      </c>
      <c r="E38" s="97"/>
      <c r="F38" s="12" t="s">
        <v>109</v>
      </c>
      <c r="G38" s="100">
        <f>I38*(1-J38)</f>
        <v>23.12</v>
      </c>
      <c r="H38" s="108">
        <f t="shared" si="5"/>
        <v>0</v>
      </c>
      <c r="I38" s="100">
        <v>23.12</v>
      </c>
      <c r="J38" s="101">
        <f t="shared" si="6"/>
        <v>0</v>
      </c>
      <c r="K38" s="102">
        <v>2.38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</row>
    <row r="39" spans="1:77" s="2" customFormat="1" ht="12.75" customHeight="1" x14ac:dyDescent="0.2">
      <c r="A39" s="96"/>
      <c r="B39" s="98" t="s">
        <v>107</v>
      </c>
      <c r="C39" s="99" t="s">
        <v>1227</v>
      </c>
      <c r="D39" s="12" t="s">
        <v>1228</v>
      </c>
      <c r="E39" s="97"/>
      <c r="F39" s="12" t="s">
        <v>109</v>
      </c>
      <c r="G39" s="100">
        <f>I39*(1-J39)</f>
        <v>33.68</v>
      </c>
      <c r="H39" s="108">
        <f t="shared" si="5"/>
        <v>0</v>
      </c>
      <c r="I39" s="100">
        <v>33.68</v>
      </c>
      <c r="J39" s="101">
        <f t="shared" si="6"/>
        <v>0</v>
      </c>
      <c r="K39" s="102">
        <v>3.78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</row>
    <row r="40" spans="1:77" s="2" customFormat="1" ht="12.75" customHeight="1" x14ac:dyDescent="0.2">
      <c r="A40" s="96"/>
      <c r="B40" s="98" t="s">
        <v>107</v>
      </c>
      <c r="C40" s="99" t="s">
        <v>1229</v>
      </c>
      <c r="D40" s="12" t="s">
        <v>1230</v>
      </c>
      <c r="E40" s="97"/>
      <c r="F40" s="12" t="s">
        <v>109</v>
      </c>
      <c r="G40" s="100">
        <f>I40*(1-J40)</f>
        <v>40.68</v>
      </c>
      <c r="H40" s="108">
        <f t="shared" si="5"/>
        <v>0</v>
      </c>
      <c r="I40" s="100">
        <v>40.68</v>
      </c>
      <c r="J40" s="101">
        <f t="shared" si="6"/>
        <v>0</v>
      </c>
      <c r="K40" s="102">
        <v>4.58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</row>
    <row r="41" spans="1:77" ht="12.75" customHeight="1" x14ac:dyDescent="0.25">
      <c r="H41" s="107"/>
      <c r="I41" s="109"/>
    </row>
    <row r="42" spans="1:77" ht="12.75" customHeight="1" x14ac:dyDescent="0.25">
      <c r="D42" s="18" t="s">
        <v>96</v>
      </c>
      <c r="H42" s="107"/>
      <c r="I42" s="109"/>
    </row>
    <row r="43" spans="1:77" s="2" customFormat="1" ht="12.75" customHeight="1" x14ac:dyDescent="0.2">
      <c r="A43" s="96"/>
      <c r="B43" s="98" t="s">
        <v>107</v>
      </c>
      <c r="C43" s="99" t="s">
        <v>1231</v>
      </c>
      <c r="D43" s="12" t="s">
        <v>1232</v>
      </c>
      <c r="E43" s="97"/>
      <c r="F43" s="12" t="s">
        <v>109</v>
      </c>
      <c r="G43" s="100">
        <f>I43*(1-J43)</f>
        <v>4.3600000000000003</v>
      </c>
      <c r="H43" s="108">
        <f t="shared" ref="H43" si="8">E43*G43</f>
        <v>0</v>
      </c>
      <c r="I43" s="100">
        <v>4.3600000000000003</v>
      </c>
      <c r="J43" s="101">
        <f t="shared" ref="J43:J44" si="9">H$17/100</f>
        <v>0</v>
      </c>
      <c r="K43" s="102">
        <v>0.28999999999999998</v>
      </c>
      <c r="L43" s="39">
        <f t="shared" ref="L43" si="10"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</row>
    <row r="44" spans="1:77" s="2" customFormat="1" ht="12.75" customHeight="1" x14ac:dyDescent="0.2">
      <c r="A44" s="96"/>
      <c r="B44" s="98" t="s">
        <v>107</v>
      </c>
      <c r="C44" s="99" t="s">
        <v>1233</v>
      </c>
      <c r="D44" s="12" t="s">
        <v>1234</v>
      </c>
      <c r="E44" s="97"/>
      <c r="F44" s="12" t="s">
        <v>109</v>
      </c>
      <c r="G44" s="100">
        <f>I44*(1-J44)</f>
        <v>6.8</v>
      </c>
      <c r="H44" s="108">
        <f>E44*G44</f>
        <v>0</v>
      </c>
      <c r="I44" s="100">
        <v>6.8</v>
      </c>
      <c r="J44" s="101">
        <f t="shared" si="9"/>
        <v>0</v>
      </c>
      <c r="K44" s="102">
        <v>0.54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</row>
    <row r="45" spans="1:77" ht="12.75" customHeight="1" x14ac:dyDescent="0.25">
      <c r="D45" s="56"/>
      <c r="H45" s="107"/>
      <c r="I45" s="109"/>
    </row>
    <row r="46" spans="1:77" ht="12.75" customHeight="1" x14ac:dyDescent="0.25">
      <c r="D46" s="18" t="s">
        <v>91</v>
      </c>
      <c r="H46" s="107"/>
      <c r="I46" s="109"/>
    </row>
    <row r="47" spans="1:77" s="2" customFormat="1" ht="12.75" customHeight="1" x14ac:dyDescent="0.2">
      <c r="A47" s="96"/>
      <c r="B47" s="98" t="s">
        <v>107</v>
      </c>
      <c r="C47" s="115" t="s">
        <v>1235</v>
      </c>
      <c r="D47" s="12" t="s">
        <v>1236</v>
      </c>
      <c r="E47" s="97"/>
      <c r="F47" s="12" t="s">
        <v>210</v>
      </c>
      <c r="G47" s="100">
        <f>I47*(1-J47)</f>
        <v>24.52</v>
      </c>
      <c r="H47" s="108">
        <f>E47*G47</f>
        <v>0</v>
      </c>
      <c r="I47" s="100">
        <v>24.52</v>
      </c>
      <c r="J47" s="101">
        <f>H$16/100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</row>
    <row r="48" spans="1:77" s="2" customFormat="1" ht="12.75" customHeight="1" x14ac:dyDescent="0.25">
      <c r="A48" s="71"/>
      <c r="B48" s="82" t="s">
        <v>107</v>
      </c>
      <c r="C48" s="116" t="s">
        <v>212</v>
      </c>
      <c r="D48" s="12" t="s">
        <v>1077</v>
      </c>
      <c r="E48" s="97"/>
      <c r="F48" s="12" t="s">
        <v>210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</row>
    <row r="49" spans="1:77" s="2" customFormat="1" ht="12.75" customHeight="1" x14ac:dyDescent="0.2">
      <c r="A49" s="96"/>
      <c r="B49" s="98" t="s">
        <v>107</v>
      </c>
      <c r="C49" s="99" t="s">
        <v>1237</v>
      </c>
      <c r="D49" s="12" t="s">
        <v>1238</v>
      </c>
      <c r="E49" s="97"/>
      <c r="F49" s="12" t="s">
        <v>215</v>
      </c>
      <c r="G49" s="100">
        <f t="shared" ref="G49:G55" si="11">I49*(1-J49)</f>
        <v>1.82</v>
      </c>
      <c r="H49" s="108">
        <f t="shared" ref="H49:H55" si="12">E49*G49</f>
        <v>0</v>
      </c>
      <c r="I49" s="100">
        <v>1.82</v>
      </c>
      <c r="J49" s="101">
        <f t="shared" ref="J49:J54" si="13">H$17/100</f>
        <v>0</v>
      </c>
      <c r="K49" s="102">
        <v>0.08</v>
      </c>
      <c r="L49" s="39">
        <f t="shared" ref="L49:L55" si="14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</row>
    <row r="50" spans="1:77" s="2" customFormat="1" ht="12.75" customHeight="1" x14ac:dyDescent="0.2">
      <c r="A50" s="96"/>
      <c r="B50" s="98" t="s">
        <v>107</v>
      </c>
      <c r="C50" s="99" t="s">
        <v>1239</v>
      </c>
      <c r="D50" s="12" t="s">
        <v>1240</v>
      </c>
      <c r="E50" s="97"/>
      <c r="F50" s="12" t="s">
        <v>215</v>
      </c>
      <c r="G50" s="100">
        <f t="shared" si="11"/>
        <v>2.64</v>
      </c>
      <c r="H50" s="108">
        <f t="shared" si="12"/>
        <v>0</v>
      </c>
      <c r="I50" s="100">
        <v>2.64</v>
      </c>
      <c r="J50" s="101">
        <f t="shared" si="13"/>
        <v>0</v>
      </c>
      <c r="K50" s="102">
        <v>0.2</v>
      </c>
      <c r="L50" s="39">
        <f t="shared" si="14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</row>
    <row r="51" spans="1:77" s="2" customFormat="1" ht="12.75" customHeight="1" x14ac:dyDescent="0.2">
      <c r="A51" s="96"/>
      <c r="B51" s="98" t="s">
        <v>107</v>
      </c>
      <c r="C51" s="99" t="s">
        <v>1241</v>
      </c>
      <c r="D51" s="12" t="s">
        <v>1242</v>
      </c>
      <c r="E51" s="97"/>
      <c r="F51" s="12" t="s">
        <v>215</v>
      </c>
      <c r="G51" s="100">
        <f t="shared" si="11"/>
        <v>3.64</v>
      </c>
      <c r="H51" s="108">
        <f t="shared" si="12"/>
        <v>0</v>
      </c>
      <c r="I51" s="100">
        <v>3.64</v>
      </c>
      <c r="J51" s="101">
        <f t="shared" si="13"/>
        <v>0</v>
      </c>
      <c r="K51" s="102">
        <v>0.14000000000000001</v>
      </c>
      <c r="L51" s="39">
        <f t="shared" si="14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</row>
    <row r="52" spans="1:77" s="2" customFormat="1" ht="12.75" customHeight="1" x14ac:dyDescent="0.2">
      <c r="A52" s="96"/>
      <c r="B52" s="98" t="s">
        <v>107</v>
      </c>
      <c r="C52" s="99" t="s">
        <v>1243</v>
      </c>
      <c r="D52" s="12" t="s">
        <v>1244</v>
      </c>
      <c r="E52" s="97"/>
      <c r="F52" s="12" t="s">
        <v>215</v>
      </c>
      <c r="G52" s="100">
        <f t="shared" si="11"/>
        <v>4.76</v>
      </c>
      <c r="H52" s="108">
        <f t="shared" si="12"/>
        <v>0</v>
      </c>
      <c r="I52" s="100">
        <v>4.76</v>
      </c>
      <c r="J52" s="101">
        <f t="shared" si="13"/>
        <v>0</v>
      </c>
      <c r="K52" s="102">
        <v>0.34</v>
      </c>
      <c r="L52" s="39">
        <f t="shared" si="14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</row>
    <row r="53" spans="1:77" s="2" customFormat="1" ht="12.75" customHeight="1" x14ac:dyDescent="0.2">
      <c r="A53" s="96"/>
      <c r="B53" s="98" t="s">
        <v>107</v>
      </c>
      <c r="C53" s="99" t="s">
        <v>1245</v>
      </c>
      <c r="D53" s="12" t="s">
        <v>1246</v>
      </c>
      <c r="E53" s="97"/>
      <c r="F53" s="12" t="s">
        <v>215</v>
      </c>
      <c r="G53" s="100">
        <f t="shared" si="11"/>
        <v>2.68</v>
      </c>
      <c r="H53" s="108">
        <f t="shared" si="12"/>
        <v>0</v>
      </c>
      <c r="I53" s="100">
        <v>2.68</v>
      </c>
      <c r="J53" s="101">
        <f t="shared" si="13"/>
        <v>0</v>
      </c>
      <c r="K53" s="102">
        <v>0.13</v>
      </c>
      <c r="L53" s="39">
        <f t="shared" si="14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</row>
    <row r="54" spans="1:77" s="2" customFormat="1" ht="12.75" customHeight="1" x14ac:dyDescent="0.2">
      <c r="A54" s="96"/>
      <c r="B54" s="98" t="s">
        <v>107</v>
      </c>
      <c r="C54" s="99" t="s">
        <v>1247</v>
      </c>
      <c r="D54" s="12" t="s">
        <v>1248</v>
      </c>
      <c r="E54" s="97"/>
      <c r="F54" s="12" t="s">
        <v>215</v>
      </c>
      <c r="G54" s="100">
        <f t="shared" si="11"/>
        <v>3.98</v>
      </c>
      <c r="H54" s="108">
        <f t="shared" si="12"/>
        <v>0</v>
      </c>
      <c r="I54" s="100">
        <v>3.98</v>
      </c>
      <c r="J54" s="101">
        <f t="shared" si="13"/>
        <v>0</v>
      </c>
      <c r="K54" s="102">
        <v>0.3</v>
      </c>
      <c r="L54" s="39">
        <f t="shared" si="14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</row>
    <row r="55" spans="1:77" s="71" customFormat="1" ht="12.75" customHeight="1" x14ac:dyDescent="0.25">
      <c r="A55" s="93"/>
      <c r="B55" s="82" t="s">
        <v>107</v>
      </c>
      <c r="C55" s="83" t="s">
        <v>239</v>
      </c>
      <c r="D55" s="12" t="s">
        <v>240</v>
      </c>
      <c r="E55" s="85"/>
      <c r="F55" s="84" t="s">
        <v>215</v>
      </c>
      <c r="G55" s="86">
        <f t="shared" si="11"/>
        <v>10.56</v>
      </c>
      <c r="H55" s="105">
        <f t="shared" si="12"/>
        <v>0</v>
      </c>
      <c r="I55" s="86">
        <v>10.56</v>
      </c>
      <c r="J55" s="87">
        <f t="shared" ref="J55:J56" si="15">G$16/100</f>
        <v>0</v>
      </c>
      <c r="K55" s="88">
        <v>0.04</v>
      </c>
      <c r="L55" s="89">
        <f t="shared" si="14"/>
        <v>0</v>
      </c>
    </row>
    <row r="56" spans="1:77" s="71" customFormat="1" ht="12.75" customHeight="1" x14ac:dyDescent="0.25">
      <c r="A56" s="93"/>
      <c r="B56" s="82" t="s">
        <v>107</v>
      </c>
      <c r="C56" s="83" t="s">
        <v>241</v>
      </c>
      <c r="D56" s="12" t="s">
        <v>242</v>
      </c>
      <c r="E56" s="85"/>
      <c r="F56" s="84" t="s">
        <v>215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5"/>
        <v>0</v>
      </c>
      <c r="K56" s="88">
        <v>0.08</v>
      </c>
      <c r="L56" s="89">
        <f>E56*K56</f>
        <v>0</v>
      </c>
    </row>
    <row r="57" spans="1:77" s="2" customFormat="1" ht="12.75" customHeight="1" x14ac:dyDescent="0.25">
      <c r="A57" s="96"/>
      <c r="B57" s="136" t="s">
        <v>107</v>
      </c>
      <c r="C57" s="99" t="s">
        <v>1249</v>
      </c>
      <c r="D57" s="12" t="s">
        <v>1250</v>
      </c>
      <c r="E57" s="97"/>
      <c r="F57" s="12" t="s">
        <v>215</v>
      </c>
      <c r="G57" s="100">
        <f>I57*(1-J57)</f>
        <v>1.2</v>
      </c>
      <c r="H57" s="108">
        <f>E57*G57</f>
        <v>0</v>
      </c>
      <c r="I57" s="100">
        <v>1.2</v>
      </c>
      <c r="J57" s="101">
        <f>I$17/100</f>
        <v>0</v>
      </c>
      <c r="K57" s="102">
        <v>0.02</v>
      </c>
      <c r="L57" s="39">
        <f>E57*K57</f>
        <v>0</v>
      </c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</row>
    <row r="58" spans="1:77" ht="12.75" customHeight="1" x14ac:dyDescent="0.25">
      <c r="D58" s="56"/>
      <c r="H58" s="107"/>
      <c r="I58" s="109"/>
    </row>
    <row r="59" spans="1:77" ht="12.75" customHeight="1" x14ac:dyDescent="0.25">
      <c r="D59" s="18" t="s">
        <v>92</v>
      </c>
      <c r="H59" s="107"/>
      <c r="I59" s="109"/>
    </row>
    <row r="60" spans="1:77" s="2" customFormat="1" ht="12.75" customHeight="1" x14ac:dyDescent="0.2">
      <c r="A60" s="96"/>
      <c r="B60" s="98" t="s">
        <v>107</v>
      </c>
      <c r="C60" s="99" t="s">
        <v>1251</v>
      </c>
      <c r="D60" s="12" t="s">
        <v>1252</v>
      </c>
      <c r="E60" s="97"/>
      <c r="F60" s="12" t="s">
        <v>215</v>
      </c>
      <c r="G60" s="100">
        <f t="shared" ref="G60:G70" si="16">I60*(1-J60)</f>
        <v>56.54</v>
      </c>
      <c r="H60" s="108">
        <f t="shared" ref="H60:H70" si="17">E60*G60</f>
        <v>0</v>
      </c>
      <c r="I60" s="100">
        <v>56.54</v>
      </c>
      <c r="J60" s="101">
        <f t="shared" ref="J60:J70" si="18">H$17/100</f>
        <v>0</v>
      </c>
      <c r="K60" s="102">
        <v>2.65</v>
      </c>
      <c r="L60" s="39">
        <f t="shared" ref="L60:L70" si="19">E60*K60</f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</row>
    <row r="61" spans="1:77" s="2" customFormat="1" ht="12.75" customHeight="1" x14ac:dyDescent="0.2">
      <c r="A61" s="96"/>
      <c r="B61" s="98" t="s">
        <v>107</v>
      </c>
      <c r="C61" s="99" t="s">
        <v>1253</v>
      </c>
      <c r="D61" s="12" t="s">
        <v>1254</v>
      </c>
      <c r="E61" s="97"/>
      <c r="F61" s="12" t="s">
        <v>215</v>
      </c>
      <c r="G61" s="100">
        <f t="shared" si="16"/>
        <v>57.78</v>
      </c>
      <c r="H61" s="108">
        <f t="shared" si="17"/>
        <v>0</v>
      </c>
      <c r="I61" s="100">
        <v>57.78</v>
      </c>
      <c r="J61" s="101">
        <f t="shared" si="18"/>
        <v>0</v>
      </c>
      <c r="K61" s="102">
        <v>2.72</v>
      </c>
      <c r="L61" s="39">
        <f t="shared" si="19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</row>
    <row r="62" spans="1:77" s="2" customFormat="1" ht="12.75" customHeight="1" x14ac:dyDescent="0.2">
      <c r="A62" s="96"/>
      <c r="B62" s="98" t="s">
        <v>107</v>
      </c>
      <c r="C62" s="99" t="s">
        <v>1255</v>
      </c>
      <c r="D62" s="12" t="s">
        <v>1256</v>
      </c>
      <c r="E62" s="97"/>
      <c r="F62" s="12" t="s">
        <v>215</v>
      </c>
      <c r="G62" s="100">
        <f t="shared" si="16"/>
        <v>63.64</v>
      </c>
      <c r="H62" s="108">
        <f t="shared" si="17"/>
        <v>0</v>
      </c>
      <c r="I62" s="100">
        <v>63.64</v>
      </c>
      <c r="J62" s="101">
        <f t="shared" si="18"/>
        <v>0</v>
      </c>
      <c r="K62" s="102">
        <v>3.23</v>
      </c>
      <c r="L62" s="39">
        <f t="shared" si="19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</row>
    <row r="63" spans="1:77" s="2" customFormat="1" ht="12.75" customHeight="1" x14ac:dyDescent="0.2">
      <c r="A63" s="96"/>
      <c r="B63" s="98" t="s">
        <v>107</v>
      </c>
      <c r="C63" s="99" t="s">
        <v>1257</v>
      </c>
      <c r="D63" s="12" t="s">
        <v>1258</v>
      </c>
      <c r="E63" s="97"/>
      <c r="F63" s="12" t="s">
        <v>215</v>
      </c>
      <c r="G63" s="100">
        <f t="shared" si="16"/>
        <v>76.38</v>
      </c>
      <c r="H63" s="108">
        <f t="shared" si="17"/>
        <v>0</v>
      </c>
      <c r="I63" s="100">
        <v>76.38</v>
      </c>
      <c r="J63" s="101">
        <f t="shared" si="18"/>
        <v>0</v>
      </c>
      <c r="K63" s="102">
        <v>4.4000000000000004</v>
      </c>
      <c r="L63" s="39">
        <f t="shared" si="19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</row>
    <row r="64" spans="1:77" s="2" customFormat="1" ht="12.75" customHeight="1" x14ac:dyDescent="0.2">
      <c r="A64" s="96"/>
      <c r="B64" s="98" t="s">
        <v>107</v>
      </c>
      <c r="C64" s="99" t="s">
        <v>1259</v>
      </c>
      <c r="D64" s="12" t="s">
        <v>1260</v>
      </c>
      <c r="E64" s="97"/>
      <c r="F64" s="12" t="s">
        <v>215</v>
      </c>
      <c r="G64" s="100">
        <f t="shared" si="16"/>
        <v>83.46</v>
      </c>
      <c r="H64" s="108">
        <f t="shared" si="17"/>
        <v>0</v>
      </c>
      <c r="I64" s="100">
        <v>83.46</v>
      </c>
      <c r="J64" s="101">
        <f t="shared" si="18"/>
        <v>0</v>
      </c>
      <c r="K64" s="102">
        <v>5.05</v>
      </c>
      <c r="L64" s="39">
        <f t="shared" si="19"/>
        <v>0</v>
      </c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</row>
    <row r="65" spans="1:77" s="2" customFormat="1" ht="6.95" customHeight="1" x14ac:dyDescent="0.2">
      <c r="A65" s="96"/>
      <c r="B65" s="98"/>
      <c r="C65" s="4"/>
      <c r="D65" s="12"/>
      <c r="E65" s="10"/>
      <c r="F65" s="12"/>
      <c r="G65" s="100"/>
      <c r="H65" s="113"/>
      <c r="I65" s="100"/>
      <c r="J65" s="112"/>
      <c r="K65" s="102"/>
      <c r="L65" s="39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</row>
    <row r="66" spans="1:77" s="2" customFormat="1" ht="12.75" customHeight="1" x14ac:dyDescent="0.2">
      <c r="A66" s="96"/>
      <c r="B66" s="98" t="s">
        <v>107</v>
      </c>
      <c r="C66" s="99" t="s">
        <v>1261</v>
      </c>
      <c r="D66" s="12" t="s">
        <v>1262</v>
      </c>
      <c r="E66" s="97"/>
      <c r="F66" s="12" t="s">
        <v>215</v>
      </c>
      <c r="G66" s="100">
        <f t="shared" si="16"/>
        <v>71.540000000000006</v>
      </c>
      <c r="H66" s="108">
        <f t="shared" si="17"/>
        <v>0</v>
      </c>
      <c r="I66" s="100">
        <v>71.540000000000006</v>
      </c>
      <c r="J66" s="101">
        <f t="shared" si="18"/>
        <v>0</v>
      </c>
      <c r="K66" s="102">
        <v>4.57</v>
      </c>
      <c r="L66" s="39">
        <f t="shared" si="19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</row>
    <row r="67" spans="1:77" s="2" customFormat="1" ht="12.75" customHeight="1" x14ac:dyDescent="0.2">
      <c r="A67" s="96"/>
      <c r="B67" s="98" t="s">
        <v>107</v>
      </c>
      <c r="C67" s="99" t="s">
        <v>1263</v>
      </c>
      <c r="D67" s="12" t="s">
        <v>1264</v>
      </c>
      <c r="E67" s="97"/>
      <c r="F67" s="12" t="s">
        <v>215</v>
      </c>
      <c r="G67" s="100">
        <f t="shared" si="16"/>
        <v>75.599999999999994</v>
      </c>
      <c r="H67" s="108">
        <f t="shared" si="17"/>
        <v>0</v>
      </c>
      <c r="I67" s="100">
        <v>75.599999999999994</v>
      </c>
      <c r="J67" s="101">
        <f t="shared" si="18"/>
        <v>0</v>
      </c>
      <c r="K67" s="102">
        <v>4.91</v>
      </c>
      <c r="L67" s="39">
        <f t="shared" si="19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</row>
    <row r="68" spans="1:77" s="2" customFormat="1" ht="12.75" customHeight="1" x14ac:dyDescent="0.2">
      <c r="A68" s="96"/>
      <c r="B68" s="98" t="s">
        <v>107</v>
      </c>
      <c r="C68" s="99" t="s">
        <v>1265</v>
      </c>
      <c r="D68" s="12" t="s">
        <v>1266</v>
      </c>
      <c r="E68" s="97"/>
      <c r="F68" s="12" t="s">
        <v>215</v>
      </c>
      <c r="G68" s="100">
        <f t="shared" si="16"/>
        <v>83.7</v>
      </c>
      <c r="H68" s="108">
        <f t="shared" si="17"/>
        <v>0</v>
      </c>
      <c r="I68" s="100">
        <v>83.7</v>
      </c>
      <c r="J68" s="101">
        <f t="shared" si="18"/>
        <v>0</v>
      </c>
      <c r="K68" s="102">
        <v>5.59</v>
      </c>
      <c r="L68" s="39">
        <f t="shared" si="19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</row>
    <row r="69" spans="1:77" s="2" customFormat="1" ht="12.75" customHeight="1" x14ac:dyDescent="0.2">
      <c r="A69" s="96"/>
      <c r="B69" s="98" t="s">
        <v>107</v>
      </c>
      <c r="C69" s="99" t="s">
        <v>1267</v>
      </c>
      <c r="D69" s="12" t="s">
        <v>1268</v>
      </c>
      <c r="E69" s="97"/>
      <c r="F69" s="12" t="s">
        <v>215</v>
      </c>
      <c r="G69" s="100">
        <f t="shared" si="16"/>
        <v>97.06</v>
      </c>
      <c r="H69" s="108">
        <f t="shared" si="17"/>
        <v>0</v>
      </c>
      <c r="I69" s="100">
        <v>97.06</v>
      </c>
      <c r="J69" s="101">
        <f t="shared" si="18"/>
        <v>0</v>
      </c>
      <c r="K69" s="102">
        <v>6.6</v>
      </c>
      <c r="L69" s="39">
        <f t="shared" si="19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</row>
    <row r="70" spans="1:77" s="2" customFormat="1" ht="12.75" customHeight="1" x14ac:dyDescent="0.2">
      <c r="A70" s="96"/>
      <c r="B70" s="98" t="s">
        <v>107</v>
      </c>
      <c r="C70" s="99" t="s">
        <v>1269</v>
      </c>
      <c r="D70" s="12" t="s">
        <v>1270</v>
      </c>
      <c r="E70" s="97"/>
      <c r="F70" s="12" t="s">
        <v>215</v>
      </c>
      <c r="G70" s="100">
        <f t="shared" si="16"/>
        <v>106.12</v>
      </c>
      <c r="H70" s="108">
        <f t="shared" si="17"/>
        <v>0</v>
      </c>
      <c r="I70" s="100">
        <v>106.12</v>
      </c>
      <c r="J70" s="101">
        <f t="shared" si="18"/>
        <v>0</v>
      </c>
      <c r="K70" s="102">
        <v>7.36</v>
      </c>
      <c r="L70" s="39">
        <f t="shared" si="19"/>
        <v>0</v>
      </c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</row>
    <row r="71" spans="1:77" ht="12.75" customHeight="1" x14ac:dyDescent="0.25">
      <c r="D71" s="56"/>
      <c r="H71" s="107"/>
      <c r="I71" s="109"/>
    </row>
    <row r="72" spans="1:77" ht="12.75" customHeight="1" x14ac:dyDescent="0.25">
      <c r="D72" s="18" t="s">
        <v>97</v>
      </c>
      <c r="H72" s="107"/>
      <c r="I72" s="109"/>
    </row>
    <row r="73" spans="1:77" s="2" customFormat="1" ht="12.75" customHeight="1" x14ac:dyDescent="0.2">
      <c r="A73" s="96"/>
      <c r="B73" s="98" t="s">
        <v>107</v>
      </c>
      <c r="C73" s="99" t="s">
        <v>1271</v>
      </c>
      <c r="D73" s="12" t="s">
        <v>1272</v>
      </c>
      <c r="E73" s="97"/>
      <c r="F73" s="12" t="s">
        <v>215</v>
      </c>
      <c r="G73" s="100">
        <f t="shared" ref="G73:G83" si="20">I73*(1-J73)</f>
        <v>43.8</v>
      </c>
      <c r="H73" s="108">
        <f t="shared" ref="H73:H83" si="21">E73*G73</f>
        <v>0</v>
      </c>
      <c r="I73" s="100">
        <v>43.8</v>
      </c>
      <c r="J73" s="101">
        <f t="shared" ref="J73:J83" si="22">H$17/100</f>
        <v>0</v>
      </c>
      <c r="K73" s="102">
        <v>2.0099999999999998</v>
      </c>
      <c r="L73" s="39">
        <f t="shared" ref="L73:L83" si="23">E73*K73</f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</row>
    <row r="74" spans="1:77" s="2" customFormat="1" ht="12.75" customHeight="1" x14ac:dyDescent="0.2">
      <c r="A74" s="96"/>
      <c r="B74" s="98" t="s">
        <v>107</v>
      </c>
      <c r="C74" s="99" t="s">
        <v>1273</v>
      </c>
      <c r="D74" s="12" t="s">
        <v>1274</v>
      </c>
      <c r="E74" s="97"/>
      <c r="F74" s="12" t="s">
        <v>215</v>
      </c>
      <c r="G74" s="100">
        <f t="shared" si="20"/>
        <v>45.24</v>
      </c>
      <c r="H74" s="108">
        <f t="shared" si="21"/>
        <v>0</v>
      </c>
      <c r="I74" s="100">
        <v>45.24</v>
      </c>
      <c r="J74" s="101">
        <f t="shared" si="22"/>
        <v>0</v>
      </c>
      <c r="K74" s="102">
        <v>2.11</v>
      </c>
      <c r="L74" s="39">
        <f t="shared" si="23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</row>
    <row r="75" spans="1:77" s="2" customFormat="1" ht="12.75" customHeight="1" x14ac:dyDescent="0.2">
      <c r="A75" s="96"/>
      <c r="B75" s="98" t="s">
        <v>107</v>
      </c>
      <c r="C75" s="99" t="s">
        <v>1275</v>
      </c>
      <c r="D75" s="12" t="s">
        <v>1276</v>
      </c>
      <c r="E75" s="97"/>
      <c r="F75" s="12" t="s">
        <v>215</v>
      </c>
      <c r="G75" s="100">
        <f t="shared" si="20"/>
        <v>46.44</v>
      </c>
      <c r="H75" s="108">
        <f t="shared" si="21"/>
        <v>0</v>
      </c>
      <c r="I75" s="100">
        <v>46.44</v>
      </c>
      <c r="J75" s="101">
        <f t="shared" si="22"/>
        <v>0</v>
      </c>
      <c r="K75" s="102">
        <v>2.3199999999999998</v>
      </c>
      <c r="L75" s="39">
        <f t="shared" si="23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</row>
    <row r="76" spans="1:77" s="2" customFormat="1" ht="12.75" customHeight="1" x14ac:dyDescent="0.2">
      <c r="A76" s="96"/>
      <c r="B76" s="98" t="s">
        <v>107</v>
      </c>
      <c r="C76" s="99" t="s">
        <v>1277</v>
      </c>
      <c r="D76" s="12" t="s">
        <v>1278</v>
      </c>
      <c r="E76" s="97"/>
      <c r="F76" s="12" t="s">
        <v>215</v>
      </c>
      <c r="G76" s="100">
        <f t="shared" si="20"/>
        <v>51.56</v>
      </c>
      <c r="H76" s="108">
        <f t="shared" si="21"/>
        <v>0</v>
      </c>
      <c r="I76" s="100">
        <v>51.56</v>
      </c>
      <c r="J76" s="101">
        <f t="shared" si="22"/>
        <v>0</v>
      </c>
      <c r="K76" s="102">
        <v>2.92</v>
      </c>
      <c r="L76" s="39">
        <f t="shared" si="23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</row>
    <row r="77" spans="1:77" s="2" customFormat="1" ht="12.75" customHeight="1" x14ac:dyDescent="0.2">
      <c r="A77" s="96"/>
      <c r="B77" s="98" t="s">
        <v>107</v>
      </c>
      <c r="C77" s="99" t="s">
        <v>1279</v>
      </c>
      <c r="D77" s="12" t="s">
        <v>1280</v>
      </c>
      <c r="E77" s="97"/>
      <c r="F77" s="12" t="s">
        <v>215</v>
      </c>
      <c r="G77" s="100">
        <f t="shared" si="20"/>
        <v>54.64</v>
      </c>
      <c r="H77" s="108">
        <f t="shared" si="21"/>
        <v>0</v>
      </c>
      <c r="I77" s="100">
        <v>54.64</v>
      </c>
      <c r="J77" s="101">
        <f t="shared" si="22"/>
        <v>0</v>
      </c>
      <c r="K77" s="102">
        <v>3.29</v>
      </c>
      <c r="L77" s="39">
        <f t="shared" si="23"/>
        <v>0</v>
      </c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</row>
    <row r="78" spans="1:77" s="2" customFormat="1" ht="6.95" customHeight="1" x14ac:dyDescent="0.2">
      <c r="A78" s="96"/>
      <c r="B78" s="98"/>
      <c r="C78" s="4"/>
      <c r="D78" s="12"/>
      <c r="E78" s="10"/>
      <c r="F78" s="12"/>
      <c r="G78" s="100"/>
      <c r="H78" s="113"/>
      <c r="I78" s="100"/>
      <c r="J78" s="112"/>
      <c r="K78" s="102"/>
      <c r="L78" s="39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</row>
    <row r="79" spans="1:77" s="2" customFormat="1" ht="12.75" customHeight="1" x14ac:dyDescent="0.2">
      <c r="A79" s="96"/>
      <c r="B79" s="98" t="s">
        <v>107</v>
      </c>
      <c r="C79" s="99" t="s">
        <v>1281</v>
      </c>
      <c r="D79" s="12" t="s">
        <v>1282</v>
      </c>
      <c r="E79" s="97"/>
      <c r="F79" s="12" t="s">
        <v>215</v>
      </c>
      <c r="G79" s="100">
        <f t="shared" si="20"/>
        <v>68.040000000000006</v>
      </c>
      <c r="H79" s="108">
        <f t="shared" si="21"/>
        <v>0</v>
      </c>
      <c r="I79" s="100">
        <v>68.040000000000006</v>
      </c>
      <c r="J79" s="101">
        <f t="shared" si="22"/>
        <v>0</v>
      </c>
      <c r="K79" s="102">
        <v>3.69</v>
      </c>
      <c r="L79" s="39">
        <f t="shared" si="23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</row>
    <row r="80" spans="1:77" s="2" customFormat="1" ht="12.75" customHeight="1" x14ac:dyDescent="0.2">
      <c r="A80" s="96"/>
      <c r="B80" s="98" t="s">
        <v>107</v>
      </c>
      <c r="C80" s="99" t="s">
        <v>1283</v>
      </c>
      <c r="D80" s="12" t="s">
        <v>1284</v>
      </c>
      <c r="E80" s="97"/>
      <c r="F80" s="12" t="s">
        <v>215</v>
      </c>
      <c r="G80" s="100">
        <f t="shared" si="20"/>
        <v>69.760000000000005</v>
      </c>
      <c r="H80" s="108">
        <f t="shared" si="21"/>
        <v>0</v>
      </c>
      <c r="I80" s="100">
        <v>69.760000000000005</v>
      </c>
      <c r="J80" s="101">
        <f t="shared" si="22"/>
        <v>0</v>
      </c>
      <c r="K80" s="102">
        <v>3.86</v>
      </c>
      <c r="L80" s="39">
        <f t="shared" si="23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</row>
    <row r="81" spans="1:77" s="2" customFormat="1" ht="12.75" customHeight="1" x14ac:dyDescent="0.2">
      <c r="A81" s="96"/>
      <c r="B81" s="98" t="s">
        <v>107</v>
      </c>
      <c r="C81" s="99" t="s">
        <v>1285</v>
      </c>
      <c r="D81" s="12" t="s">
        <v>1286</v>
      </c>
      <c r="E81" s="97"/>
      <c r="F81" s="12" t="s">
        <v>215</v>
      </c>
      <c r="G81" s="100">
        <f t="shared" si="20"/>
        <v>73.12</v>
      </c>
      <c r="H81" s="108">
        <f t="shared" si="21"/>
        <v>0</v>
      </c>
      <c r="I81" s="100">
        <v>73.12</v>
      </c>
      <c r="J81" s="101">
        <f t="shared" si="22"/>
        <v>0</v>
      </c>
      <c r="K81" s="102">
        <v>4.22</v>
      </c>
      <c r="L81" s="39">
        <f t="shared" si="23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</row>
    <row r="82" spans="1:77" s="2" customFormat="1" ht="12.75" customHeight="1" x14ac:dyDescent="0.2">
      <c r="A82" s="96"/>
      <c r="B82" s="98" t="s">
        <v>107</v>
      </c>
      <c r="C82" s="99" t="s">
        <v>1287</v>
      </c>
      <c r="D82" s="12" t="s">
        <v>1288</v>
      </c>
      <c r="E82" s="97"/>
      <c r="F82" s="12" t="s">
        <v>215</v>
      </c>
      <c r="G82" s="100">
        <f t="shared" si="20"/>
        <v>76.52</v>
      </c>
      <c r="H82" s="108">
        <f t="shared" si="21"/>
        <v>0</v>
      </c>
      <c r="I82" s="100">
        <v>76.52</v>
      </c>
      <c r="J82" s="101">
        <f t="shared" si="22"/>
        <v>0</v>
      </c>
      <c r="K82" s="102">
        <v>4.59</v>
      </c>
      <c r="L82" s="39">
        <f t="shared" si="23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</row>
    <row r="83" spans="1:77" s="2" customFormat="1" ht="12.75" customHeight="1" x14ac:dyDescent="0.2">
      <c r="A83" s="96"/>
      <c r="B83" s="98" t="s">
        <v>107</v>
      </c>
      <c r="C83" s="99" t="s">
        <v>1289</v>
      </c>
      <c r="D83" s="12" t="s">
        <v>1290</v>
      </c>
      <c r="E83" s="97"/>
      <c r="F83" s="12" t="s">
        <v>215</v>
      </c>
      <c r="G83" s="100">
        <f t="shared" si="20"/>
        <v>79.92</v>
      </c>
      <c r="H83" s="108">
        <f t="shared" si="21"/>
        <v>0</v>
      </c>
      <c r="I83" s="100">
        <v>79.92</v>
      </c>
      <c r="J83" s="101">
        <f t="shared" si="22"/>
        <v>0</v>
      </c>
      <c r="K83" s="102">
        <v>4.9400000000000004</v>
      </c>
      <c r="L83" s="39">
        <f t="shared" si="23"/>
        <v>0</v>
      </c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</row>
    <row r="84" spans="1:77" ht="12.75" customHeight="1" x14ac:dyDescent="0.25">
      <c r="D84" s="72"/>
      <c r="H84" s="107"/>
      <c r="I84" s="109"/>
    </row>
    <row r="85" spans="1:77" ht="12.75" customHeight="1" x14ac:dyDescent="0.25">
      <c r="D85" s="18" t="s">
        <v>98</v>
      </c>
      <c r="H85" s="107"/>
      <c r="I85" s="109"/>
    </row>
    <row r="86" spans="1:77" s="2" customFormat="1" ht="12.75" customHeight="1" x14ac:dyDescent="0.2">
      <c r="A86" s="96"/>
      <c r="B86" s="98" t="s">
        <v>107</v>
      </c>
      <c r="C86" s="99" t="s">
        <v>1291</v>
      </c>
      <c r="D86" s="12" t="s">
        <v>1292</v>
      </c>
      <c r="E86" s="97"/>
      <c r="F86" s="12" t="s">
        <v>215</v>
      </c>
      <c r="G86" s="100">
        <f t="shared" ref="G86:G96" si="24">I86*(1-J86)</f>
        <v>43.8</v>
      </c>
      <c r="H86" s="108">
        <f t="shared" ref="H86:H96" si="25">E86*G86</f>
        <v>0</v>
      </c>
      <c r="I86" s="100">
        <v>43.8</v>
      </c>
      <c r="J86" s="101">
        <f t="shared" ref="J86:J96" si="26">H$17/100</f>
        <v>0</v>
      </c>
      <c r="K86" s="102">
        <v>2.0099999999999998</v>
      </c>
      <c r="L86" s="39">
        <f t="shared" ref="L86:L96" si="27">E86*K86</f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</row>
    <row r="87" spans="1:77" s="2" customFormat="1" ht="12.75" customHeight="1" x14ac:dyDescent="0.2">
      <c r="A87" s="96"/>
      <c r="B87" s="98" t="s">
        <v>107</v>
      </c>
      <c r="C87" s="99" t="s">
        <v>1293</v>
      </c>
      <c r="D87" s="12" t="s">
        <v>1294</v>
      </c>
      <c r="E87" s="97"/>
      <c r="F87" s="12" t="s">
        <v>215</v>
      </c>
      <c r="G87" s="100">
        <f t="shared" si="24"/>
        <v>45.24</v>
      </c>
      <c r="H87" s="108">
        <f t="shared" si="25"/>
        <v>0</v>
      </c>
      <c r="I87" s="100">
        <v>45.24</v>
      </c>
      <c r="J87" s="101">
        <f t="shared" si="26"/>
        <v>0</v>
      </c>
      <c r="K87" s="102">
        <v>2.11</v>
      </c>
      <c r="L87" s="39">
        <f t="shared" si="27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</row>
    <row r="88" spans="1:77" s="2" customFormat="1" ht="12.75" customHeight="1" x14ac:dyDescent="0.2">
      <c r="A88" s="96"/>
      <c r="B88" s="98" t="s">
        <v>107</v>
      </c>
      <c r="C88" s="99" t="s">
        <v>1295</v>
      </c>
      <c r="D88" s="12" t="s">
        <v>1296</v>
      </c>
      <c r="E88" s="97"/>
      <c r="F88" s="12" t="s">
        <v>215</v>
      </c>
      <c r="G88" s="100">
        <f t="shared" si="24"/>
        <v>46.44</v>
      </c>
      <c r="H88" s="108">
        <f t="shared" si="25"/>
        <v>0</v>
      </c>
      <c r="I88" s="100">
        <v>46.44</v>
      </c>
      <c r="J88" s="101">
        <f t="shared" si="26"/>
        <v>0</v>
      </c>
      <c r="K88" s="102">
        <v>2.06</v>
      </c>
      <c r="L88" s="39">
        <f t="shared" si="27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</row>
    <row r="89" spans="1:77" s="2" customFormat="1" ht="12.75" customHeight="1" x14ac:dyDescent="0.2">
      <c r="A89" s="96"/>
      <c r="B89" s="98" t="s">
        <v>107</v>
      </c>
      <c r="C89" s="99" t="s">
        <v>1297</v>
      </c>
      <c r="D89" s="12" t="s">
        <v>1298</v>
      </c>
      <c r="E89" s="97"/>
      <c r="F89" s="12" t="s">
        <v>215</v>
      </c>
      <c r="G89" s="100">
        <f t="shared" si="24"/>
        <v>51.56</v>
      </c>
      <c r="H89" s="108">
        <f t="shared" si="25"/>
        <v>0</v>
      </c>
      <c r="I89" s="100">
        <v>51.56</v>
      </c>
      <c r="J89" s="101">
        <f t="shared" si="26"/>
        <v>0</v>
      </c>
      <c r="K89" s="102">
        <v>2.92</v>
      </c>
      <c r="L89" s="39">
        <f t="shared" si="27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</row>
    <row r="90" spans="1:77" s="2" customFormat="1" ht="12.75" customHeight="1" x14ac:dyDescent="0.2">
      <c r="A90" s="96"/>
      <c r="B90" s="98" t="s">
        <v>107</v>
      </c>
      <c r="C90" s="99" t="s">
        <v>1299</v>
      </c>
      <c r="D90" s="12" t="s">
        <v>1300</v>
      </c>
      <c r="E90" s="97"/>
      <c r="F90" s="12" t="s">
        <v>215</v>
      </c>
      <c r="G90" s="100">
        <f t="shared" si="24"/>
        <v>54.64</v>
      </c>
      <c r="H90" s="108">
        <f t="shared" si="25"/>
        <v>0</v>
      </c>
      <c r="I90" s="100">
        <v>54.64</v>
      </c>
      <c r="J90" s="101">
        <f t="shared" si="26"/>
        <v>0</v>
      </c>
      <c r="K90" s="102">
        <v>3.29</v>
      </c>
      <c r="L90" s="39">
        <f t="shared" si="27"/>
        <v>0</v>
      </c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</row>
    <row r="91" spans="1:77" s="2" customFormat="1" ht="6.95" customHeight="1" x14ac:dyDescent="0.2">
      <c r="A91" s="96"/>
      <c r="B91" s="98"/>
      <c r="C91" s="4"/>
      <c r="D91" s="12"/>
      <c r="E91" s="10"/>
      <c r="F91" s="12"/>
      <c r="G91" s="100"/>
      <c r="H91" s="113"/>
      <c r="I91" s="100"/>
      <c r="J91" s="112"/>
      <c r="K91" s="102"/>
      <c r="L91" s="39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</row>
    <row r="92" spans="1:77" s="2" customFormat="1" ht="12.75" customHeight="1" x14ac:dyDescent="0.2">
      <c r="A92" s="96"/>
      <c r="B92" s="98" t="s">
        <v>107</v>
      </c>
      <c r="C92" s="99" t="s">
        <v>1301</v>
      </c>
      <c r="D92" s="12" t="s">
        <v>1302</v>
      </c>
      <c r="E92" s="97"/>
      <c r="F92" s="12" t="s">
        <v>215</v>
      </c>
      <c r="G92" s="100">
        <f t="shared" si="24"/>
        <v>68.040000000000006</v>
      </c>
      <c r="H92" s="108">
        <f t="shared" si="25"/>
        <v>0</v>
      </c>
      <c r="I92" s="100">
        <v>68.040000000000006</v>
      </c>
      <c r="J92" s="101">
        <f t="shared" si="26"/>
        <v>0</v>
      </c>
      <c r="K92" s="102">
        <v>3.39</v>
      </c>
      <c r="L92" s="39">
        <f t="shared" si="27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</row>
    <row r="93" spans="1:77" s="2" customFormat="1" ht="12.75" customHeight="1" x14ac:dyDescent="0.2">
      <c r="A93" s="96"/>
      <c r="B93" s="98" t="s">
        <v>107</v>
      </c>
      <c r="C93" s="99" t="s">
        <v>1303</v>
      </c>
      <c r="D93" s="12" t="s">
        <v>1304</v>
      </c>
      <c r="E93" s="97"/>
      <c r="F93" s="12" t="s">
        <v>215</v>
      </c>
      <c r="G93" s="100">
        <f t="shared" si="24"/>
        <v>69.760000000000005</v>
      </c>
      <c r="H93" s="108">
        <f t="shared" si="25"/>
        <v>0</v>
      </c>
      <c r="I93" s="100">
        <v>69.760000000000005</v>
      </c>
      <c r="J93" s="101">
        <f t="shared" si="26"/>
        <v>0</v>
      </c>
      <c r="K93" s="102">
        <v>3.55</v>
      </c>
      <c r="L93" s="39">
        <f t="shared" si="27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</row>
    <row r="94" spans="1:77" s="2" customFormat="1" ht="12.75" customHeight="1" x14ac:dyDescent="0.2">
      <c r="A94" s="96"/>
      <c r="B94" s="98" t="s">
        <v>107</v>
      </c>
      <c r="C94" s="99" t="s">
        <v>1305</v>
      </c>
      <c r="D94" s="12" t="s">
        <v>1306</v>
      </c>
      <c r="E94" s="97"/>
      <c r="F94" s="12" t="s">
        <v>215</v>
      </c>
      <c r="G94" s="100">
        <f t="shared" si="24"/>
        <v>73.12</v>
      </c>
      <c r="H94" s="108">
        <f t="shared" si="25"/>
        <v>0</v>
      </c>
      <c r="I94" s="100">
        <v>73.12</v>
      </c>
      <c r="J94" s="101">
        <f t="shared" si="26"/>
        <v>0</v>
      </c>
      <c r="K94" s="102">
        <v>3.95</v>
      </c>
      <c r="L94" s="39">
        <f t="shared" si="27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</row>
    <row r="95" spans="1:77" s="2" customFormat="1" ht="12.75" customHeight="1" x14ac:dyDescent="0.2">
      <c r="A95" s="96"/>
      <c r="B95" s="98" t="s">
        <v>107</v>
      </c>
      <c r="C95" s="99" t="s">
        <v>1307</v>
      </c>
      <c r="D95" s="12" t="s">
        <v>1308</v>
      </c>
      <c r="E95" s="97"/>
      <c r="F95" s="12" t="s">
        <v>215</v>
      </c>
      <c r="G95" s="100">
        <f t="shared" si="24"/>
        <v>76.52</v>
      </c>
      <c r="H95" s="108">
        <f t="shared" si="25"/>
        <v>0</v>
      </c>
      <c r="I95" s="100">
        <v>76.52</v>
      </c>
      <c r="J95" s="101">
        <f t="shared" si="26"/>
        <v>0</v>
      </c>
      <c r="K95" s="102">
        <v>4.22</v>
      </c>
      <c r="L95" s="39">
        <f t="shared" si="27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</row>
    <row r="96" spans="1:77" s="2" customFormat="1" ht="12.75" customHeight="1" x14ac:dyDescent="0.2">
      <c r="A96" s="96"/>
      <c r="B96" s="98" t="s">
        <v>107</v>
      </c>
      <c r="C96" s="99" t="s">
        <v>1309</v>
      </c>
      <c r="D96" s="12" t="s">
        <v>1310</v>
      </c>
      <c r="E96" s="97"/>
      <c r="F96" s="12" t="s">
        <v>215</v>
      </c>
      <c r="G96" s="100">
        <f t="shared" si="24"/>
        <v>79.92</v>
      </c>
      <c r="H96" s="108">
        <f t="shared" si="25"/>
        <v>0</v>
      </c>
      <c r="I96" s="100">
        <v>79.92</v>
      </c>
      <c r="J96" s="101">
        <f t="shared" si="26"/>
        <v>0</v>
      </c>
      <c r="K96" s="102">
        <v>4.49</v>
      </c>
      <c r="L96" s="39">
        <f t="shared" si="27"/>
        <v>0</v>
      </c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</row>
    <row r="97" spans="1:77" ht="12.75" customHeight="1" x14ac:dyDescent="0.25">
      <c r="D97" s="72"/>
      <c r="H97" s="107"/>
      <c r="I97" s="109"/>
    </row>
    <row r="98" spans="1:77" ht="12.75" customHeight="1" x14ac:dyDescent="0.25">
      <c r="D98" s="18" t="s">
        <v>94</v>
      </c>
      <c r="H98" s="107"/>
      <c r="I98" s="109"/>
    </row>
    <row r="99" spans="1:77" s="2" customFormat="1" ht="12.75" customHeight="1" x14ac:dyDescent="0.2">
      <c r="A99" s="96"/>
      <c r="B99" s="98" t="s">
        <v>107</v>
      </c>
      <c r="C99" s="99" t="s">
        <v>1311</v>
      </c>
      <c r="D99" s="12" t="s">
        <v>1312</v>
      </c>
      <c r="E99" s="97"/>
      <c r="F99" s="12" t="s">
        <v>215</v>
      </c>
      <c r="G99" s="100">
        <f t="shared" ref="G99:G109" si="28">I99*(1-J99)</f>
        <v>81.599999999999994</v>
      </c>
      <c r="H99" s="108">
        <f t="shared" ref="H99:H109" si="29">E99*G99</f>
        <v>0</v>
      </c>
      <c r="I99" s="100">
        <v>81.599999999999994</v>
      </c>
      <c r="J99" s="101">
        <f t="shared" ref="J99:J109" si="30">H$17/100</f>
        <v>0</v>
      </c>
      <c r="K99" s="102">
        <v>4.3499999999999996</v>
      </c>
      <c r="L99" s="39">
        <f t="shared" ref="L99:L109" si="31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</row>
    <row r="100" spans="1:77" s="2" customFormat="1" ht="12.75" customHeight="1" x14ac:dyDescent="0.2">
      <c r="A100" s="96"/>
      <c r="B100" s="98" t="s">
        <v>107</v>
      </c>
      <c r="C100" s="99" t="s">
        <v>1313</v>
      </c>
      <c r="D100" s="12" t="s">
        <v>1314</v>
      </c>
      <c r="E100" s="97"/>
      <c r="F100" s="12" t="s">
        <v>215</v>
      </c>
      <c r="G100" s="100">
        <f t="shared" si="28"/>
        <v>92.58</v>
      </c>
      <c r="H100" s="108">
        <f t="shared" si="29"/>
        <v>0</v>
      </c>
      <c r="I100" s="100">
        <v>92.58</v>
      </c>
      <c r="J100" s="101">
        <f t="shared" si="30"/>
        <v>0</v>
      </c>
      <c r="K100" s="102">
        <v>5.21</v>
      </c>
      <c r="L100" s="39">
        <f t="shared" si="31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</row>
    <row r="101" spans="1:77" s="2" customFormat="1" ht="12.75" customHeight="1" x14ac:dyDescent="0.2">
      <c r="A101" s="96"/>
      <c r="B101" s="98" t="s">
        <v>107</v>
      </c>
      <c r="C101" s="99" t="s">
        <v>1315</v>
      </c>
      <c r="D101" s="12" t="s">
        <v>1316</v>
      </c>
      <c r="E101" s="97"/>
      <c r="F101" s="12" t="s">
        <v>215</v>
      </c>
      <c r="G101" s="100">
        <f t="shared" si="28"/>
        <v>102.68</v>
      </c>
      <c r="H101" s="108">
        <f t="shared" si="29"/>
        <v>0</v>
      </c>
      <c r="I101" s="100">
        <v>102.68</v>
      </c>
      <c r="J101" s="101">
        <f t="shared" si="30"/>
        <v>0</v>
      </c>
      <c r="K101" s="102">
        <v>5.74</v>
      </c>
      <c r="L101" s="39">
        <f t="shared" si="31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</row>
    <row r="102" spans="1:77" s="2" customFormat="1" ht="12.75" customHeight="1" x14ac:dyDescent="0.2">
      <c r="A102" s="96"/>
      <c r="B102" s="98" t="s">
        <v>107</v>
      </c>
      <c r="C102" s="99" t="s">
        <v>1317</v>
      </c>
      <c r="D102" s="12" t="s">
        <v>1318</v>
      </c>
      <c r="E102" s="97"/>
      <c r="F102" s="12" t="s">
        <v>215</v>
      </c>
      <c r="G102" s="100">
        <f t="shared" si="28"/>
        <v>111.6</v>
      </c>
      <c r="H102" s="108">
        <f t="shared" si="29"/>
        <v>0</v>
      </c>
      <c r="I102" s="100">
        <v>111.6</v>
      </c>
      <c r="J102" s="101">
        <f t="shared" si="30"/>
        <v>0</v>
      </c>
      <c r="K102" s="102">
        <v>6.85</v>
      </c>
      <c r="L102" s="39">
        <f t="shared" si="31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</row>
    <row r="103" spans="1:77" s="2" customFormat="1" ht="12.75" customHeight="1" x14ac:dyDescent="0.2">
      <c r="A103" s="96"/>
      <c r="B103" s="98" t="s">
        <v>107</v>
      </c>
      <c r="C103" s="99" t="s">
        <v>1319</v>
      </c>
      <c r="D103" s="12" t="s">
        <v>1320</v>
      </c>
      <c r="E103" s="97"/>
      <c r="F103" s="12" t="s">
        <v>215</v>
      </c>
      <c r="G103" s="100">
        <f t="shared" si="28"/>
        <v>131.6</v>
      </c>
      <c r="H103" s="108">
        <f t="shared" si="29"/>
        <v>0</v>
      </c>
      <c r="I103" s="100">
        <v>131.6</v>
      </c>
      <c r="J103" s="101">
        <f t="shared" si="30"/>
        <v>0</v>
      </c>
      <c r="K103" s="102">
        <v>8.2899999999999991</v>
      </c>
      <c r="L103" s="39">
        <f t="shared" si="31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</row>
    <row r="104" spans="1:77" s="2" customFormat="1" ht="6.95" customHeight="1" x14ac:dyDescent="0.2">
      <c r="A104" s="96"/>
      <c r="B104" s="98"/>
      <c r="C104" s="4"/>
      <c r="D104" s="12"/>
      <c r="E104" s="10"/>
      <c r="F104" s="12"/>
      <c r="G104" s="100"/>
      <c r="H104" s="113"/>
      <c r="I104" s="100"/>
      <c r="J104" s="112"/>
      <c r="K104" s="102"/>
      <c r="L104" s="39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</row>
    <row r="105" spans="1:77" s="2" customFormat="1" ht="12.75" customHeight="1" x14ac:dyDescent="0.2">
      <c r="A105" s="96"/>
      <c r="B105" s="98" t="s">
        <v>107</v>
      </c>
      <c r="C105" s="99" t="s">
        <v>1321</v>
      </c>
      <c r="D105" s="12" t="s">
        <v>1322</v>
      </c>
      <c r="E105" s="97"/>
      <c r="F105" s="12" t="s">
        <v>215</v>
      </c>
      <c r="G105" s="100">
        <f t="shared" si="28"/>
        <v>104.24</v>
      </c>
      <c r="H105" s="108">
        <f t="shared" si="29"/>
        <v>0</v>
      </c>
      <c r="I105" s="100">
        <v>104.24</v>
      </c>
      <c r="J105" s="101">
        <f t="shared" si="30"/>
        <v>0</v>
      </c>
      <c r="K105" s="102">
        <v>6.94</v>
      </c>
      <c r="L105" s="39">
        <f t="shared" si="31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</row>
    <row r="106" spans="1:77" s="2" customFormat="1" ht="12.75" customHeight="1" x14ac:dyDescent="0.2">
      <c r="A106" s="96"/>
      <c r="B106" s="98" t="s">
        <v>107</v>
      </c>
      <c r="C106" s="99" t="s">
        <v>1323</v>
      </c>
      <c r="D106" s="12" t="s">
        <v>1324</v>
      </c>
      <c r="E106" s="97"/>
      <c r="F106" s="12" t="s">
        <v>215</v>
      </c>
      <c r="G106" s="100">
        <f t="shared" si="28"/>
        <v>112.3</v>
      </c>
      <c r="H106" s="108">
        <f t="shared" si="29"/>
        <v>0</v>
      </c>
      <c r="I106" s="100">
        <v>112.3</v>
      </c>
      <c r="J106" s="101">
        <f t="shared" si="30"/>
        <v>0</v>
      </c>
      <c r="K106" s="102">
        <v>7.32</v>
      </c>
      <c r="L106" s="39">
        <f t="shared" si="31"/>
        <v>0</v>
      </c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</row>
    <row r="107" spans="1:77" s="2" customFormat="1" ht="12.75" customHeight="1" x14ac:dyDescent="0.2">
      <c r="A107" s="96"/>
      <c r="B107" s="98" t="s">
        <v>107</v>
      </c>
      <c r="C107" s="99" t="s">
        <v>1325</v>
      </c>
      <c r="D107" s="12" t="s">
        <v>1326</v>
      </c>
      <c r="E107" s="97"/>
      <c r="F107" s="12" t="s">
        <v>215</v>
      </c>
      <c r="G107" s="100">
        <f t="shared" si="28"/>
        <v>124.98</v>
      </c>
      <c r="H107" s="108">
        <f t="shared" si="29"/>
        <v>0</v>
      </c>
      <c r="I107" s="100">
        <v>124.98</v>
      </c>
      <c r="J107" s="101">
        <f t="shared" si="30"/>
        <v>0</v>
      </c>
      <c r="K107" s="102">
        <v>8.08</v>
      </c>
      <c r="L107" s="39">
        <f t="shared" si="31"/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</row>
    <row r="108" spans="1:77" s="2" customFormat="1" ht="12.75" customHeight="1" x14ac:dyDescent="0.2">
      <c r="A108" s="96"/>
      <c r="B108" s="98" t="s">
        <v>107</v>
      </c>
      <c r="C108" s="99" t="s">
        <v>1327</v>
      </c>
      <c r="D108" s="12" t="s">
        <v>1328</v>
      </c>
      <c r="E108" s="97"/>
      <c r="F108" s="12" t="s">
        <v>215</v>
      </c>
      <c r="G108" s="100">
        <f t="shared" si="28"/>
        <v>133.96</v>
      </c>
      <c r="H108" s="108">
        <f t="shared" si="29"/>
        <v>0</v>
      </c>
      <c r="I108" s="100">
        <v>133.96</v>
      </c>
      <c r="J108" s="101">
        <f t="shared" si="30"/>
        <v>0</v>
      </c>
      <c r="K108" s="102">
        <v>9.2899999999999991</v>
      </c>
      <c r="L108" s="39">
        <f t="shared" si="31"/>
        <v>0</v>
      </c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</row>
    <row r="109" spans="1:77" s="2" customFormat="1" ht="12.75" customHeight="1" x14ac:dyDescent="0.2">
      <c r="A109" s="96"/>
      <c r="B109" s="98" t="s">
        <v>107</v>
      </c>
      <c r="C109" s="99" t="s">
        <v>1329</v>
      </c>
      <c r="D109" s="12" t="s">
        <v>1330</v>
      </c>
      <c r="E109" s="97"/>
      <c r="F109" s="12" t="s">
        <v>215</v>
      </c>
      <c r="G109" s="100">
        <f t="shared" si="28"/>
        <v>148.84</v>
      </c>
      <c r="H109" s="108">
        <f t="shared" si="29"/>
        <v>0</v>
      </c>
      <c r="I109" s="100">
        <v>148.84</v>
      </c>
      <c r="J109" s="101">
        <f t="shared" si="30"/>
        <v>0</v>
      </c>
      <c r="K109" s="102">
        <v>10.14</v>
      </c>
      <c r="L109" s="39">
        <f t="shared" si="31"/>
        <v>0</v>
      </c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</row>
    <row r="110" spans="1:77" ht="12.75" customHeight="1" x14ac:dyDescent="0.25">
      <c r="H110" s="107"/>
      <c r="I110" s="109"/>
    </row>
    <row r="111" spans="1:77" ht="12.75" customHeight="1" x14ac:dyDescent="0.25">
      <c r="D111" s="18" t="s">
        <v>95</v>
      </c>
      <c r="H111" s="107"/>
      <c r="I111" s="109"/>
    </row>
    <row r="112" spans="1:77" s="2" customFormat="1" ht="12.75" customHeight="1" x14ac:dyDescent="0.2">
      <c r="A112" s="96"/>
      <c r="B112" s="98" t="s">
        <v>107</v>
      </c>
      <c r="C112" s="99" t="s">
        <v>1015</v>
      </c>
      <c r="D112" s="12" t="s">
        <v>1016</v>
      </c>
      <c r="E112" s="97"/>
      <c r="F112" s="12" t="s">
        <v>215</v>
      </c>
      <c r="G112" s="100">
        <f t="shared" ref="G112:G118" si="32">I112*(1-J112)</f>
        <v>8.0399999999999991</v>
      </c>
      <c r="H112" s="108">
        <f t="shared" ref="H112:H119" si="33">E112*G112</f>
        <v>0</v>
      </c>
      <c r="I112" s="100">
        <v>8.0399999999999991</v>
      </c>
      <c r="J112" s="101">
        <f t="shared" ref="J112:J119" si="34">H$17/100</f>
        <v>0</v>
      </c>
      <c r="K112" s="102">
        <v>0.53</v>
      </c>
      <c r="L112" s="39">
        <f t="shared" ref="L112:L119" si="35">E112*K112</f>
        <v>0</v>
      </c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</row>
    <row r="113" spans="1:77" s="2" customFormat="1" ht="12.75" customHeight="1" x14ac:dyDescent="0.2">
      <c r="A113" s="96"/>
      <c r="B113" s="98" t="s">
        <v>107</v>
      </c>
      <c r="C113" s="99" t="s">
        <v>1017</v>
      </c>
      <c r="D113" s="12" t="s">
        <v>1018</v>
      </c>
      <c r="E113" s="97"/>
      <c r="F113" s="12" t="s">
        <v>215</v>
      </c>
      <c r="G113" s="100">
        <f t="shared" si="32"/>
        <v>9.9600000000000009</v>
      </c>
      <c r="H113" s="108">
        <f t="shared" si="33"/>
        <v>0</v>
      </c>
      <c r="I113" s="100">
        <v>9.9600000000000009</v>
      </c>
      <c r="J113" s="101">
        <f t="shared" si="34"/>
        <v>0</v>
      </c>
      <c r="K113" s="102">
        <v>0.62</v>
      </c>
      <c r="L113" s="39">
        <f t="shared" si="35"/>
        <v>0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</row>
    <row r="114" spans="1:77" s="2" customFormat="1" ht="12.75" customHeight="1" x14ac:dyDescent="0.2">
      <c r="A114" s="96"/>
      <c r="B114" s="98" t="s">
        <v>107</v>
      </c>
      <c r="C114" s="99" t="s">
        <v>1019</v>
      </c>
      <c r="D114" s="12" t="s">
        <v>1020</v>
      </c>
      <c r="E114" s="97"/>
      <c r="F114" s="12" t="s">
        <v>215</v>
      </c>
      <c r="G114" s="100">
        <f t="shared" si="32"/>
        <v>12.64</v>
      </c>
      <c r="H114" s="108">
        <f t="shared" si="33"/>
        <v>0</v>
      </c>
      <c r="I114" s="100">
        <v>12.64</v>
      </c>
      <c r="J114" s="101">
        <f t="shared" si="34"/>
        <v>0</v>
      </c>
      <c r="K114" s="102">
        <v>0.99</v>
      </c>
      <c r="L114" s="39">
        <f t="shared" si="35"/>
        <v>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</row>
    <row r="115" spans="1:77" s="2" customFormat="1" ht="12.75" customHeight="1" x14ac:dyDescent="0.2">
      <c r="A115" s="96"/>
      <c r="B115" s="98" t="s">
        <v>107</v>
      </c>
      <c r="C115" s="99" t="s">
        <v>1021</v>
      </c>
      <c r="D115" s="12" t="s">
        <v>1022</v>
      </c>
      <c r="E115" s="97"/>
      <c r="F115" s="12" t="s">
        <v>215</v>
      </c>
      <c r="G115" s="100">
        <f t="shared" si="32"/>
        <v>15.08</v>
      </c>
      <c r="H115" s="108">
        <f t="shared" si="33"/>
        <v>0</v>
      </c>
      <c r="I115" s="100">
        <v>15.08</v>
      </c>
      <c r="J115" s="101">
        <f t="shared" si="34"/>
        <v>0</v>
      </c>
      <c r="K115" s="102">
        <v>1.21</v>
      </c>
      <c r="L115" s="39">
        <f t="shared" si="35"/>
        <v>0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</row>
    <row r="116" spans="1:77" s="2" customFormat="1" ht="12.75" customHeight="1" x14ac:dyDescent="0.2">
      <c r="A116" s="96"/>
      <c r="B116" s="98" t="s">
        <v>107</v>
      </c>
      <c r="C116" s="99" t="s">
        <v>1023</v>
      </c>
      <c r="D116" s="12" t="s">
        <v>1024</v>
      </c>
      <c r="E116" s="97"/>
      <c r="F116" s="12" t="s">
        <v>215</v>
      </c>
      <c r="G116" s="100">
        <f t="shared" si="32"/>
        <v>16.600000000000001</v>
      </c>
      <c r="H116" s="108">
        <f t="shared" si="33"/>
        <v>0</v>
      </c>
      <c r="I116" s="100">
        <v>16.600000000000001</v>
      </c>
      <c r="J116" s="101">
        <f t="shared" si="34"/>
        <v>0</v>
      </c>
      <c r="K116" s="102">
        <v>1.67</v>
      </c>
      <c r="L116" s="39">
        <f t="shared" si="35"/>
        <v>0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</row>
    <row r="117" spans="1:77" s="2" customFormat="1" ht="12.75" customHeight="1" x14ac:dyDescent="0.2">
      <c r="A117" s="96"/>
      <c r="B117" s="98" t="s">
        <v>107</v>
      </c>
      <c r="C117" s="99" t="s">
        <v>1025</v>
      </c>
      <c r="D117" s="12" t="s">
        <v>1026</v>
      </c>
      <c r="E117" s="97"/>
      <c r="F117" s="12" t="s">
        <v>215</v>
      </c>
      <c r="G117" s="100">
        <f t="shared" si="32"/>
        <v>24.16</v>
      </c>
      <c r="H117" s="108">
        <f t="shared" si="33"/>
        <v>0</v>
      </c>
      <c r="I117" s="100">
        <v>24.16</v>
      </c>
      <c r="J117" s="101">
        <f>H$17/100</f>
        <v>0</v>
      </c>
      <c r="K117" s="102">
        <v>2.04</v>
      </c>
      <c r="L117" s="39">
        <f t="shared" si="35"/>
        <v>0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</row>
    <row r="118" spans="1:77" s="2" customFormat="1" ht="12.75" customHeight="1" x14ac:dyDescent="0.2">
      <c r="A118" s="96"/>
      <c r="B118" s="98" t="s">
        <v>107</v>
      </c>
      <c r="C118" s="99" t="s">
        <v>541</v>
      </c>
      <c r="D118" s="12" t="s">
        <v>542</v>
      </c>
      <c r="E118" s="97"/>
      <c r="F118" s="12" t="s">
        <v>215</v>
      </c>
      <c r="G118" s="100">
        <f t="shared" si="32"/>
        <v>22.74</v>
      </c>
      <c r="H118" s="108">
        <f t="shared" si="33"/>
        <v>0</v>
      </c>
      <c r="I118" s="100">
        <v>22.74</v>
      </c>
      <c r="J118" s="101">
        <f t="shared" si="34"/>
        <v>0</v>
      </c>
      <c r="K118" s="102">
        <v>1.68</v>
      </c>
      <c r="L118" s="39">
        <f t="shared" si="35"/>
        <v>0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</row>
    <row r="119" spans="1:77" s="2" customFormat="1" ht="12.75" customHeight="1" x14ac:dyDescent="0.2">
      <c r="A119" s="96"/>
      <c r="B119" s="98" t="s">
        <v>107</v>
      </c>
      <c r="C119" s="99" t="s">
        <v>1027</v>
      </c>
      <c r="D119" s="12" t="s">
        <v>1028</v>
      </c>
      <c r="E119" s="97"/>
      <c r="F119" s="12" t="s">
        <v>215</v>
      </c>
      <c r="G119" s="100">
        <f>I119*(1-J119)</f>
        <v>0.57999999999999996</v>
      </c>
      <c r="H119" s="108">
        <f t="shared" si="33"/>
        <v>0</v>
      </c>
      <c r="I119" s="100">
        <v>0.57999999999999996</v>
      </c>
      <c r="J119" s="101">
        <f t="shared" si="34"/>
        <v>0</v>
      </c>
      <c r="K119" s="102">
        <v>0.03</v>
      </c>
      <c r="L119" s="39">
        <f t="shared" si="35"/>
        <v>0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</row>
    <row r="120" spans="1:77" ht="12.75" customHeight="1" thickBot="1" x14ac:dyDescent="0.3"/>
    <row r="121" spans="1:77" s="53" customFormat="1" ht="15.95" customHeight="1" thickBot="1" x14ac:dyDescent="0.3">
      <c r="A121" s="46"/>
      <c r="B121" s="47"/>
      <c r="C121" s="48"/>
      <c r="D121" s="49" t="s">
        <v>52</v>
      </c>
      <c r="E121" s="50"/>
      <c r="F121" s="50"/>
      <c r="G121" s="51"/>
      <c r="H121" s="61">
        <f>SUM(H21:H120)</f>
        <v>0</v>
      </c>
      <c r="I121" s="59"/>
      <c r="J121" s="47"/>
      <c r="K121" s="52" t="s">
        <v>31</v>
      </c>
      <c r="L121" s="54">
        <f>SUM(L21:L120)</f>
        <v>0</v>
      </c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</row>
    <row r="123" spans="1:77" ht="12.75" customHeight="1" x14ac:dyDescent="0.25">
      <c r="C123" s="142" t="s">
        <v>44</v>
      </c>
      <c r="D123" s="142"/>
      <c r="E123" s="142"/>
      <c r="F123" s="142"/>
      <c r="G123" s="142"/>
      <c r="H123" s="142"/>
      <c r="I123" s="3"/>
      <c r="J123" s="45"/>
      <c r="K123" s="3"/>
      <c r="L123" s="3"/>
    </row>
    <row r="124" spans="1:77" ht="12.75" customHeight="1" thickBot="1" x14ac:dyDescent="0.3"/>
    <row r="125" spans="1:77" ht="12.75" customHeight="1" x14ac:dyDescent="0.25">
      <c r="C125" s="147" t="s">
        <v>45</v>
      </c>
      <c r="D125" s="148"/>
    </row>
    <row r="126" spans="1:77" ht="12.75" customHeight="1" x14ac:dyDescent="0.25">
      <c r="C126" s="40" t="s">
        <v>20</v>
      </c>
      <c r="D126" s="41" t="s">
        <v>46</v>
      </c>
    </row>
    <row r="127" spans="1:77" s="2" customFormat="1" ht="12.75" customHeight="1" x14ac:dyDescent="0.25">
      <c r="C127" s="42" t="s">
        <v>21</v>
      </c>
      <c r="D127" s="41" t="s">
        <v>47</v>
      </c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</row>
    <row r="128" spans="1:77" s="2" customFormat="1" ht="12.75" customHeight="1" x14ac:dyDescent="0.25">
      <c r="C128" s="42" t="s">
        <v>99</v>
      </c>
      <c r="D128" s="41" t="s">
        <v>100</v>
      </c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</row>
    <row r="129" spans="3:77" s="2" customFormat="1" ht="12.75" customHeight="1" x14ac:dyDescent="0.25">
      <c r="C129" s="42" t="s">
        <v>22</v>
      </c>
      <c r="D129" s="41" t="s">
        <v>48</v>
      </c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</row>
    <row r="130" spans="3:77" s="2" customFormat="1" ht="12.75" customHeight="1" x14ac:dyDescent="0.25">
      <c r="C130" s="42" t="s">
        <v>23</v>
      </c>
      <c r="D130" s="41" t="s">
        <v>24</v>
      </c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</row>
    <row r="131" spans="3:77" s="2" customFormat="1" ht="12.75" customHeight="1" x14ac:dyDescent="0.25">
      <c r="C131" s="42" t="s">
        <v>25</v>
      </c>
      <c r="D131" s="41" t="s">
        <v>26</v>
      </c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</row>
    <row r="132" spans="3:77" s="2" customFormat="1" ht="12.75" customHeight="1" x14ac:dyDescent="0.25">
      <c r="C132" s="42" t="s">
        <v>27</v>
      </c>
      <c r="D132" s="41" t="s">
        <v>28</v>
      </c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</row>
    <row r="133" spans="3:77" s="2" customFormat="1" ht="12.75" customHeight="1" x14ac:dyDescent="0.25">
      <c r="C133" s="42" t="s">
        <v>29</v>
      </c>
      <c r="D133" s="41" t="s">
        <v>101</v>
      </c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</row>
    <row r="134" spans="3:77" s="2" customFormat="1" ht="12.75" customHeight="1" thickBot="1" x14ac:dyDescent="0.3">
      <c r="C134" s="43" t="s">
        <v>30</v>
      </c>
      <c r="D134" s="44" t="s">
        <v>49</v>
      </c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</row>
    <row r="136" spans="3:77" s="1" customFormat="1" ht="12.75" customHeight="1" x14ac:dyDescent="0.25">
      <c r="C136" s="3" t="s">
        <v>40</v>
      </c>
      <c r="D136" s="4"/>
      <c r="E136" s="2"/>
      <c r="F136" s="2"/>
      <c r="G136" s="2"/>
      <c r="H136" s="2"/>
      <c r="I136" s="2"/>
      <c r="J136" s="2"/>
      <c r="K136" s="2"/>
      <c r="L136" s="2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</row>
    <row r="137" spans="3:77" s="1" customFormat="1" ht="12.75" customHeight="1" x14ac:dyDescent="0.25">
      <c r="C137" s="62" t="s">
        <v>57</v>
      </c>
      <c r="D137" s="4"/>
      <c r="E137" s="2"/>
      <c r="F137" s="2"/>
      <c r="G137" s="2"/>
      <c r="H137" s="2"/>
      <c r="I137" s="2"/>
      <c r="J137" s="2"/>
      <c r="K137" s="2"/>
      <c r="L137" s="2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</row>
    <row r="138" spans="3:77" s="1" customFormat="1" ht="12.75" customHeight="1" x14ac:dyDescent="0.25">
      <c r="C138" s="137" t="s">
        <v>58</v>
      </c>
      <c r="D138" s="137"/>
      <c r="E138" s="2"/>
      <c r="F138" s="2"/>
      <c r="G138" s="2"/>
      <c r="H138" s="2"/>
      <c r="I138" s="2"/>
      <c r="J138" s="2"/>
      <c r="K138" s="2"/>
      <c r="L138" s="2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</row>
    <row r="139" spans="3:77" s="2" customFormat="1" ht="12.75" customHeight="1" x14ac:dyDescent="0.25">
      <c r="C139" s="64" t="s">
        <v>51</v>
      </c>
      <c r="D139" s="63"/>
      <c r="E139" s="63"/>
      <c r="F139" s="63"/>
      <c r="G139" s="63"/>
      <c r="H139" s="63"/>
      <c r="I139" s="63"/>
      <c r="J139" s="63"/>
      <c r="K139" s="63"/>
      <c r="L139" s="63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</row>
    <row r="141" spans="3:77" s="1" customFormat="1" ht="12.75" customHeight="1" x14ac:dyDescent="0.25">
      <c r="C141" s="3" t="s">
        <v>50</v>
      </c>
      <c r="D141" s="3"/>
      <c r="E141" s="3"/>
      <c r="F141" s="3"/>
      <c r="G141" s="3"/>
      <c r="H141" s="3"/>
      <c r="I141" s="2"/>
      <c r="J141" s="2"/>
      <c r="K141" s="2"/>
      <c r="L141" s="2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</row>
  </sheetData>
  <mergeCells count="11">
    <mergeCell ref="E16:F16"/>
    <mergeCell ref="G1:H3"/>
    <mergeCell ref="C13:D14"/>
    <mergeCell ref="E13:J13"/>
    <mergeCell ref="E14:F14"/>
    <mergeCell ref="E15:F15"/>
    <mergeCell ref="C138:D138"/>
    <mergeCell ref="C125:D125"/>
    <mergeCell ref="E17:F17"/>
    <mergeCell ref="E18:F18"/>
    <mergeCell ref="C123:H123"/>
  </mergeCells>
  <hyperlinks>
    <hyperlink ref="G1:H3" r:id="rId1" display="https://www.arkys.cz/cs/" xr:uid="{4786EAF2-BCA6-43F4-A30F-B3EE1358794B}"/>
    <hyperlink ref="C138" r:id="rId2" display="Podmienky dopravy systému MERKUR 2 ZADARMO nájdete na: www.arkys.cz/cs/doprava" xr:uid="{8935101F-C144-444C-9F14-BEC050D5FD71}"/>
    <hyperlink ref="B23" r:id="rId3" location="item2878" xr:uid="{CE1B2021-BC5F-4C3C-AFAA-23A953DA52E5}"/>
    <hyperlink ref="B24:B27" r:id="rId4" location="item2878" display="www" xr:uid="{78ED7010-C88E-4213-8D10-F3FE5EDD54F5}"/>
    <hyperlink ref="B29" r:id="rId5" location="item2879" xr:uid="{104A8F79-F6C2-4817-A1A8-755CEF509A4C}"/>
    <hyperlink ref="B30:B33" r:id="rId6" location="item2879" display="www" xr:uid="{ED5C6785-3D1F-46A7-80CB-C9A492E2D41D}"/>
    <hyperlink ref="B36" r:id="rId7" location="item2870" xr:uid="{E0EB68A6-CAD6-4602-9824-B7014CBBDB22}"/>
    <hyperlink ref="B37:B40" r:id="rId8" location="item2870" display="www" xr:uid="{B52F5AE5-2115-4490-8C4C-A817209BF603}"/>
    <hyperlink ref="B43" r:id="rId9" location="item2872" xr:uid="{F7A55586-BBFB-40EE-AAC6-168C9D89D727}"/>
    <hyperlink ref="B44" r:id="rId10" location="item2872" xr:uid="{A2383981-AD9D-43EF-8AF3-F16CAE8D8371}"/>
    <hyperlink ref="B47" r:id="rId11" location="item2896" xr:uid="{5E972731-85A3-455E-B5F2-211EFBDE3DAB}"/>
    <hyperlink ref="B48" r:id="rId12" location="item2840" xr:uid="{0E94CC90-0741-4714-B162-3648774250FF}"/>
    <hyperlink ref="B49" r:id="rId13" location="item2893" xr:uid="{3D0BA9C9-3C16-42DE-B27B-639716C64C7D}"/>
    <hyperlink ref="B50" r:id="rId14" location="item2893" xr:uid="{10787EEA-1DFB-437C-AA8A-7308048D31BD}"/>
    <hyperlink ref="B51" r:id="rId15" location="item2894" xr:uid="{DAC8B3D3-0B4D-4C09-B3D8-30D1A78772E9}"/>
    <hyperlink ref="B52" r:id="rId16" location="item2894" xr:uid="{165AD812-972C-4A77-81EE-4618AB0BA55D}"/>
    <hyperlink ref="B53" r:id="rId17" location="item2895" xr:uid="{8AA2A607-6BAE-44CD-A6F3-6AE4C3E44F6D}"/>
    <hyperlink ref="B54" r:id="rId18" location="item2895" xr:uid="{5AF28969-27EE-434A-B6AB-773CBFDAC598}"/>
    <hyperlink ref="B55" r:id="rId19" location="item2839" xr:uid="{97533C7C-5DC6-4231-B47B-86FB4BC7830A}"/>
    <hyperlink ref="B56" r:id="rId20" location="item2839" xr:uid="{2DA0F18A-D171-4B55-BFC4-E4DE9EB8B3C1}"/>
    <hyperlink ref="B57" r:id="rId21" location="item2871" xr:uid="{31758168-1F28-4170-B73C-8F1EDC5D7F65}"/>
    <hyperlink ref="B60" r:id="rId22" location="item2873" xr:uid="{FFACB0CF-662E-4B58-918A-F87B1CFC0DD5}"/>
    <hyperlink ref="B61:B70" r:id="rId23" location="item2873" display="www" xr:uid="{6C5D1A47-1BC5-4AAC-96E7-5CF4EFA10A28}"/>
    <hyperlink ref="B73" r:id="rId24" location="item2876" xr:uid="{A33F1AB7-C81F-4F23-9882-69F6A98057CA}"/>
    <hyperlink ref="B74:B82" r:id="rId25" location="item2876" display="www" xr:uid="{5BBDA767-F626-410F-9C7D-040CA4D04128}"/>
    <hyperlink ref="B83" r:id="rId26" location="item2876" xr:uid="{E63FCB3D-93AC-4ECE-BADB-EFB696E03982}"/>
    <hyperlink ref="B86" r:id="rId27" location="item2877" xr:uid="{2F42746F-A10C-422C-B8E3-CDFCF56859CE}"/>
    <hyperlink ref="B87:B96" r:id="rId28" location="item2877" display="www" xr:uid="{57FB9F9A-7363-4361-983D-36A39E202703}"/>
    <hyperlink ref="B99" r:id="rId29" location="item2874" xr:uid="{B64CB580-0133-4BE2-B7D3-8E0EC32C91FE}"/>
    <hyperlink ref="B100" r:id="rId30" location="item2874" xr:uid="{42E7B846-1CB6-45A6-95C0-027DCCA62A4F}"/>
    <hyperlink ref="B101:B109" r:id="rId31" location="item2874" display="www" xr:uid="{B65C0FF2-25C7-4727-8688-665C3991488B}"/>
    <hyperlink ref="B112" r:id="rId32" location="item2867" xr:uid="{035B70B8-01D1-4283-BA3B-950007C0463C}"/>
    <hyperlink ref="B113:B117" r:id="rId33" location="item2867" display="www" xr:uid="{1E8FBE78-9937-49BB-B8D8-965F856F5726}"/>
    <hyperlink ref="B118" r:id="rId34" location="item2869" xr:uid="{DA2A6CF0-F18F-4690-A586-F46FB4BD9002}"/>
    <hyperlink ref="B119" r:id="rId35" location="item2868" xr:uid="{39898E3C-B626-4405-9EC6-5C8DD9708A9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6431D-DF6B-4A3F-AF56-8EB108F67FCF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2DB2-09B2-4E11-9E19-1B131D95E358}">
  <sheetPr>
    <tabColor rgb="FFFF0000"/>
  </sheetPr>
  <dimension ref="A1:BM2"/>
  <sheetViews>
    <sheetView zoomScaleNormal="100" workbookViewId="0">
      <selection activeCell="L41" sqref="L41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26593-CC3B-4522-A537-E9A8A758F934}">
  <sheetPr>
    <tabColor theme="9" tint="-0.499984740745262"/>
  </sheetPr>
  <dimension ref="A1:G82"/>
  <sheetViews>
    <sheetView zoomScaleNormal="100" workbookViewId="0">
      <selection activeCell="E52" sqref="E52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117"/>
      <c r="B1" s="117"/>
      <c r="C1" s="117"/>
      <c r="D1" s="117"/>
      <c r="E1" s="117"/>
      <c r="F1" s="149" t="e" vm="1">
        <v>#VALUE!</v>
      </c>
      <c r="G1" s="149"/>
    </row>
    <row r="2" spans="1:7" ht="20.100000000000001" customHeight="1" x14ac:dyDescent="0.25">
      <c r="A2" s="117"/>
      <c r="B2" s="117"/>
      <c r="C2" s="117"/>
      <c r="D2" s="117"/>
      <c r="E2" s="117"/>
      <c r="F2" s="149"/>
      <c r="G2" s="149"/>
    </row>
    <row r="3" spans="1:7" ht="20.100000000000001" customHeight="1" x14ac:dyDescent="0.25">
      <c r="A3" s="117"/>
      <c r="B3" s="117"/>
      <c r="C3" s="117"/>
      <c r="D3" s="117"/>
      <c r="E3" s="117"/>
      <c r="F3" s="149"/>
      <c r="G3" s="149"/>
    </row>
    <row r="4" spans="1:7" x14ac:dyDescent="0.25">
      <c r="A4" s="117"/>
      <c r="B4" s="117"/>
      <c r="C4" s="117"/>
      <c r="D4" s="117"/>
      <c r="E4" s="117"/>
      <c r="F4" s="117"/>
      <c r="G4" s="117"/>
    </row>
    <row r="5" spans="1:7" x14ac:dyDescent="0.25">
      <c r="A5" s="117"/>
      <c r="B5" s="117"/>
      <c r="C5" s="117"/>
      <c r="D5" s="117"/>
      <c r="E5" s="117"/>
      <c r="F5" s="117"/>
      <c r="G5" s="117"/>
    </row>
    <row r="6" spans="1:7" x14ac:dyDescent="0.25">
      <c r="A6" s="117"/>
      <c r="B6" s="117"/>
      <c r="C6" s="117"/>
      <c r="D6" s="117"/>
      <c r="E6" s="117"/>
      <c r="F6" s="117"/>
      <c r="G6" s="117"/>
    </row>
    <row r="7" spans="1:7" x14ac:dyDescent="0.25">
      <c r="A7" s="117"/>
      <c r="B7" s="117"/>
      <c r="C7" s="117"/>
      <c r="D7" s="117"/>
      <c r="E7" s="117"/>
      <c r="F7" s="117"/>
      <c r="G7" s="117"/>
    </row>
    <row r="8" spans="1:7" x14ac:dyDescent="0.25">
      <c r="A8" s="117"/>
      <c r="B8" s="117"/>
      <c r="C8" s="117"/>
      <c r="D8" s="117"/>
      <c r="E8" s="117"/>
      <c r="F8" s="117"/>
      <c r="G8" s="117"/>
    </row>
    <row r="9" spans="1:7" x14ac:dyDescent="0.25">
      <c r="A9" s="117"/>
      <c r="B9" s="117"/>
      <c r="C9" s="117"/>
      <c r="D9" s="117"/>
      <c r="E9" s="117"/>
      <c r="F9" s="117"/>
      <c r="G9" s="117"/>
    </row>
    <row r="10" spans="1:7" x14ac:dyDescent="0.25">
      <c r="A10" s="117"/>
      <c r="B10" s="117"/>
      <c r="C10" s="117"/>
      <c r="D10" s="117"/>
      <c r="E10" s="117"/>
      <c r="F10" s="117"/>
      <c r="G10" s="117"/>
    </row>
    <row r="11" spans="1:7" x14ac:dyDescent="0.25">
      <c r="A11" s="117"/>
      <c r="B11" s="117"/>
      <c r="C11" s="117"/>
      <c r="D11" s="117"/>
      <c r="E11" s="117"/>
      <c r="F11" s="117"/>
      <c r="G11" s="117"/>
    </row>
    <row r="12" spans="1:7" x14ac:dyDescent="0.25">
      <c r="A12" s="117"/>
      <c r="B12" s="117"/>
      <c r="C12" s="117"/>
      <c r="D12" s="117"/>
      <c r="E12" s="117"/>
      <c r="F12" s="117"/>
      <c r="G12" s="117"/>
    </row>
    <row r="13" spans="1:7" x14ac:dyDescent="0.25">
      <c r="A13" s="117"/>
      <c r="B13" s="117"/>
      <c r="C13" s="117"/>
      <c r="D13" s="117"/>
      <c r="E13" s="117"/>
      <c r="F13" s="117"/>
      <c r="G13" s="117"/>
    </row>
    <row r="14" spans="1:7" x14ac:dyDescent="0.25">
      <c r="A14" s="117"/>
      <c r="B14" s="117"/>
      <c r="C14" s="117"/>
      <c r="D14" s="117"/>
      <c r="E14" s="117"/>
      <c r="F14" s="117"/>
      <c r="G14" s="117"/>
    </row>
    <row r="15" spans="1:7" x14ac:dyDescent="0.25">
      <c r="A15" s="117"/>
      <c r="B15" s="117"/>
      <c r="C15" s="117"/>
      <c r="D15" s="117"/>
      <c r="E15" s="117"/>
      <c r="F15" s="117"/>
      <c r="G15" s="117"/>
    </row>
    <row r="16" spans="1:7" x14ac:dyDescent="0.25">
      <c r="A16" s="117"/>
      <c r="B16" s="117"/>
      <c r="C16" s="117"/>
      <c r="D16" s="117"/>
      <c r="E16" s="117"/>
      <c r="F16" s="117"/>
      <c r="G16" s="117"/>
    </row>
    <row r="17" spans="1:7" x14ac:dyDescent="0.25">
      <c r="A17" s="117"/>
      <c r="B17" s="117"/>
      <c r="C17" s="117"/>
      <c r="D17" s="117"/>
      <c r="E17" s="117"/>
      <c r="F17" s="117"/>
      <c r="G17" s="117"/>
    </row>
    <row r="18" spans="1:7" x14ac:dyDescent="0.25">
      <c r="A18" s="117"/>
      <c r="B18" s="117"/>
      <c r="C18" s="117"/>
      <c r="D18" s="117"/>
      <c r="E18" s="117"/>
      <c r="F18" s="117"/>
      <c r="G18" s="117"/>
    </row>
    <row r="19" spans="1:7" x14ac:dyDescent="0.25">
      <c r="A19" s="117"/>
      <c r="B19" s="117"/>
      <c r="C19" s="117"/>
      <c r="D19" s="117"/>
      <c r="E19" s="117"/>
      <c r="F19" s="117"/>
      <c r="G19" s="117"/>
    </row>
    <row r="20" spans="1:7" x14ac:dyDescent="0.25">
      <c r="A20" s="117"/>
      <c r="B20" s="117"/>
      <c r="C20" s="117"/>
      <c r="D20" s="117"/>
      <c r="E20" s="117"/>
      <c r="F20" s="117"/>
      <c r="G20" s="117"/>
    </row>
    <row r="21" spans="1:7" x14ac:dyDescent="0.25">
      <c r="A21" s="117"/>
      <c r="B21" s="117"/>
      <c r="C21" s="117"/>
      <c r="D21" s="117"/>
      <c r="E21" s="117"/>
      <c r="F21" s="117"/>
      <c r="G21" s="117"/>
    </row>
    <row r="22" spans="1:7" x14ac:dyDescent="0.25">
      <c r="A22" s="117"/>
      <c r="B22" s="117"/>
      <c r="C22" s="117"/>
      <c r="D22" s="117"/>
      <c r="E22" s="117"/>
      <c r="F22" s="117"/>
      <c r="G22" s="117"/>
    </row>
    <row r="23" spans="1:7" x14ac:dyDescent="0.25">
      <c r="A23" s="117"/>
      <c r="B23" s="117"/>
      <c r="C23" s="117"/>
      <c r="D23" s="117"/>
      <c r="E23" s="117"/>
      <c r="F23" s="117"/>
      <c r="G23" s="117"/>
    </row>
    <row r="24" spans="1:7" x14ac:dyDescent="0.25">
      <c r="A24" s="117"/>
      <c r="B24" s="117"/>
      <c r="C24" s="117"/>
      <c r="D24" s="117"/>
      <c r="E24" s="117"/>
      <c r="F24" s="117"/>
      <c r="G24" s="117"/>
    </row>
    <row r="25" spans="1:7" x14ac:dyDescent="0.25">
      <c r="A25" s="117"/>
      <c r="B25" s="117"/>
      <c r="C25" s="117"/>
      <c r="D25" s="117"/>
      <c r="E25" s="117"/>
      <c r="F25" s="117"/>
      <c r="G25" s="117"/>
    </row>
    <row r="26" spans="1:7" x14ac:dyDescent="0.25">
      <c r="A26" s="117"/>
      <c r="B26" s="117"/>
      <c r="C26" s="117"/>
      <c r="D26" s="117"/>
      <c r="E26" s="117"/>
      <c r="F26" s="117"/>
      <c r="G26" s="117"/>
    </row>
    <row r="27" spans="1:7" x14ac:dyDescent="0.25">
      <c r="A27" s="117"/>
      <c r="B27" s="117"/>
      <c r="C27" s="117"/>
      <c r="D27" s="117"/>
      <c r="E27" s="117"/>
      <c r="F27" s="117"/>
      <c r="G27" s="117"/>
    </row>
    <row r="28" spans="1:7" x14ac:dyDescent="0.25">
      <c r="A28" s="117"/>
      <c r="B28" s="117"/>
      <c r="C28" s="117"/>
      <c r="D28" s="117"/>
      <c r="E28" s="117"/>
      <c r="F28" s="117"/>
      <c r="G28" s="117"/>
    </row>
    <row r="29" spans="1:7" x14ac:dyDescent="0.25">
      <c r="A29" s="117"/>
      <c r="B29" s="117"/>
      <c r="C29" s="117"/>
      <c r="D29" s="117"/>
      <c r="E29" s="117"/>
      <c r="F29" s="117"/>
      <c r="G29" s="117"/>
    </row>
    <row r="30" spans="1:7" x14ac:dyDescent="0.25">
      <c r="A30" s="117"/>
      <c r="B30" s="117"/>
      <c r="C30" s="117"/>
      <c r="D30" s="117"/>
      <c r="E30" s="117"/>
      <c r="F30" s="117"/>
      <c r="G30" s="117"/>
    </row>
    <row r="31" spans="1:7" x14ac:dyDescent="0.25">
      <c r="A31" s="117"/>
      <c r="B31" s="117"/>
      <c r="C31" s="117"/>
      <c r="D31" s="117"/>
      <c r="E31" s="117"/>
      <c r="F31" s="117"/>
      <c r="G31" s="117"/>
    </row>
    <row r="32" spans="1:7" x14ac:dyDescent="0.25">
      <c r="A32" s="117"/>
      <c r="B32" s="117"/>
      <c r="C32" s="117"/>
      <c r="D32" s="117"/>
      <c r="E32" s="117"/>
      <c r="F32" s="117"/>
      <c r="G32" s="117"/>
    </row>
    <row r="33" spans="1:7" x14ac:dyDescent="0.25">
      <c r="A33" s="117"/>
      <c r="B33" s="117"/>
      <c r="C33" s="117"/>
      <c r="D33" s="117"/>
      <c r="E33" s="117"/>
      <c r="F33" s="117"/>
      <c r="G33" s="117"/>
    </row>
    <row r="34" spans="1:7" x14ac:dyDescent="0.25">
      <c r="A34" s="117"/>
      <c r="B34" s="117"/>
      <c r="C34" s="117"/>
      <c r="D34" s="117"/>
      <c r="E34" s="117"/>
      <c r="F34" s="117"/>
      <c r="G34" s="117"/>
    </row>
    <row r="35" spans="1:7" x14ac:dyDescent="0.25">
      <c r="A35" s="117"/>
      <c r="B35" s="117"/>
      <c r="C35" s="117"/>
      <c r="D35" s="117"/>
      <c r="E35" s="117"/>
      <c r="F35" s="117"/>
      <c r="G35" s="117"/>
    </row>
    <row r="36" spans="1:7" x14ac:dyDescent="0.25">
      <c r="A36" s="117"/>
      <c r="B36" s="117"/>
      <c r="C36" s="117"/>
      <c r="D36" s="117"/>
      <c r="E36" s="117"/>
      <c r="F36" s="117"/>
      <c r="G36" s="117"/>
    </row>
    <row r="37" spans="1:7" x14ac:dyDescent="0.25">
      <c r="A37" s="117"/>
      <c r="B37" s="117"/>
      <c r="C37" s="117"/>
      <c r="D37" s="117"/>
      <c r="E37" s="117"/>
      <c r="F37" s="117"/>
      <c r="G37" s="117"/>
    </row>
    <row r="38" spans="1:7" x14ac:dyDescent="0.25">
      <c r="A38" s="117"/>
      <c r="B38" s="117"/>
      <c r="C38" s="117"/>
      <c r="D38" s="117"/>
      <c r="E38" s="117"/>
      <c r="F38" s="117"/>
      <c r="G38" s="117"/>
    </row>
    <row r="39" spans="1:7" x14ac:dyDescent="0.25">
      <c r="A39" s="117"/>
      <c r="B39" s="117"/>
      <c r="C39" s="117"/>
      <c r="D39" s="117"/>
      <c r="E39" s="117"/>
      <c r="F39" s="117"/>
      <c r="G39" s="117"/>
    </row>
    <row r="40" spans="1:7" x14ac:dyDescent="0.25">
      <c r="A40" s="117"/>
      <c r="B40" s="117"/>
      <c r="C40" s="117"/>
      <c r="D40" s="117"/>
      <c r="E40" s="117"/>
      <c r="F40" s="117"/>
      <c r="G40" s="117"/>
    </row>
    <row r="41" spans="1:7" ht="12.75" customHeight="1" x14ac:dyDescent="0.25"/>
    <row r="42" spans="1:7" ht="17.25" customHeight="1" x14ac:dyDescent="0.25">
      <c r="A42" s="118" t="s">
        <v>1152</v>
      </c>
      <c r="B42" s="119"/>
      <c r="C42" s="119"/>
      <c r="D42" s="119"/>
      <c r="E42" s="119"/>
      <c r="F42" s="119"/>
      <c r="G42" s="119"/>
    </row>
    <row r="43" spans="1:7" ht="15" customHeight="1" x14ac:dyDescent="0.25">
      <c r="A43" s="120" t="s">
        <v>1340</v>
      </c>
      <c r="B43" s="121"/>
      <c r="C43" s="121"/>
      <c r="D43" s="121"/>
      <c r="E43" s="121"/>
      <c r="F43" s="121"/>
      <c r="G43" s="121"/>
    </row>
    <row r="44" spans="1:7" ht="15" customHeight="1" thickBot="1" x14ac:dyDescent="0.3">
      <c r="A44" s="122" t="s">
        <v>1153</v>
      </c>
      <c r="B44" s="121"/>
      <c r="C44" s="121"/>
      <c r="D44" s="121"/>
    </row>
    <row r="45" spans="1:7" ht="15" customHeight="1" thickBot="1" x14ac:dyDescent="0.3">
      <c r="A45" s="123"/>
      <c r="B45" s="124" t="s">
        <v>1154</v>
      </c>
      <c r="C45" s="124" t="s">
        <v>1155</v>
      </c>
      <c r="D45" s="124" t="s">
        <v>1156</v>
      </c>
    </row>
    <row r="46" spans="1:7" ht="15" customHeight="1" x14ac:dyDescent="0.25">
      <c r="A46" s="125" t="s">
        <v>1157</v>
      </c>
      <c r="B46" s="161" t="s">
        <v>1158</v>
      </c>
      <c r="C46" s="161" t="s">
        <v>1159</v>
      </c>
      <c r="D46" s="161" t="s">
        <v>1160</v>
      </c>
    </row>
    <row r="47" spans="1:7" ht="15" customHeight="1" thickBot="1" x14ac:dyDescent="0.3">
      <c r="A47" s="126" t="s">
        <v>1161</v>
      </c>
      <c r="B47" s="162"/>
      <c r="C47" s="162"/>
      <c r="D47" s="162"/>
    </row>
    <row r="48" spans="1:7" ht="15" customHeight="1" thickBot="1" x14ac:dyDescent="0.3">
      <c r="A48" s="127" t="s">
        <v>1162</v>
      </c>
      <c r="B48" s="128" t="s">
        <v>1163</v>
      </c>
      <c r="C48" s="128" t="s">
        <v>1164</v>
      </c>
      <c r="D48" s="128" t="s">
        <v>1165</v>
      </c>
    </row>
    <row r="49" spans="1:7" ht="15" customHeight="1" thickBot="1" x14ac:dyDescent="0.3">
      <c r="A49" s="126" t="s">
        <v>1166</v>
      </c>
      <c r="B49" s="129">
        <v>25000</v>
      </c>
      <c r="C49" s="129">
        <v>28750</v>
      </c>
      <c r="D49" s="129">
        <v>31250</v>
      </c>
    </row>
    <row r="50" spans="1:7" ht="30" customHeight="1" x14ac:dyDescent="0.25">
      <c r="A50" s="163" t="s">
        <v>1341</v>
      </c>
      <c r="B50" s="163"/>
      <c r="C50" s="163"/>
      <c r="D50" s="163"/>
    </row>
    <row r="51" spans="1:7" ht="15" customHeight="1" thickBot="1" x14ac:dyDescent="0.3">
      <c r="A51" s="122" t="s">
        <v>1167</v>
      </c>
      <c r="B51" s="121"/>
      <c r="C51" s="121"/>
      <c r="D51" s="121"/>
    </row>
    <row r="52" spans="1:7" ht="12.75" customHeight="1" thickBot="1" x14ac:dyDescent="0.3">
      <c r="A52" s="124" t="s">
        <v>1168</v>
      </c>
      <c r="B52" s="124" t="s">
        <v>1169</v>
      </c>
      <c r="C52" s="124" t="s">
        <v>1170</v>
      </c>
      <c r="D52" s="121"/>
    </row>
    <row r="53" spans="1:7" ht="12.75" customHeight="1" thickBot="1" x14ac:dyDescent="0.3">
      <c r="A53" s="130" t="s">
        <v>1171</v>
      </c>
      <c r="B53" s="131">
        <v>156</v>
      </c>
      <c r="C53" s="130">
        <v>1</v>
      </c>
      <c r="D53" s="121"/>
    </row>
    <row r="54" spans="1:7" ht="12.75" customHeight="1" thickBot="1" x14ac:dyDescent="0.3">
      <c r="A54" s="128" t="s">
        <v>1172</v>
      </c>
      <c r="B54" s="132">
        <v>342</v>
      </c>
      <c r="C54" s="128">
        <v>2</v>
      </c>
      <c r="D54" s="121"/>
      <c r="G54" s="133"/>
    </row>
    <row r="55" spans="1:7" ht="12.75" customHeight="1" thickBot="1" x14ac:dyDescent="0.3">
      <c r="A55" s="130" t="s">
        <v>1173</v>
      </c>
      <c r="B55" s="131">
        <v>130</v>
      </c>
      <c r="C55" s="130">
        <v>1</v>
      </c>
      <c r="D55" s="121"/>
      <c r="G55" s="133"/>
    </row>
    <row r="56" spans="1:7" ht="12.75" customHeight="1" thickBot="1" x14ac:dyDescent="0.3">
      <c r="A56" s="128" t="s">
        <v>1174</v>
      </c>
      <c r="B56" s="132">
        <v>183</v>
      </c>
      <c r="C56" s="128">
        <v>1</v>
      </c>
      <c r="D56" s="121"/>
      <c r="E56" s="121"/>
      <c r="F56" s="121"/>
      <c r="G56" s="133"/>
    </row>
    <row r="57" spans="1:7" ht="12.75" customHeight="1" thickBot="1" x14ac:dyDescent="0.3">
      <c r="A57" s="130" t="s">
        <v>1175</v>
      </c>
      <c r="B57" s="131">
        <v>503</v>
      </c>
      <c r="C57" s="130">
        <v>3</v>
      </c>
      <c r="D57" s="121"/>
      <c r="E57" s="121"/>
      <c r="F57" s="121"/>
      <c r="G57" s="133"/>
    </row>
    <row r="58" spans="1:7" ht="12.75" customHeight="1" thickBot="1" x14ac:dyDescent="0.3">
      <c r="A58" s="128" t="s">
        <v>1176</v>
      </c>
      <c r="B58" s="132">
        <v>469</v>
      </c>
      <c r="C58" s="128">
        <v>3</v>
      </c>
      <c r="D58" s="121"/>
      <c r="E58" s="121"/>
      <c r="F58" s="121"/>
      <c r="G58" s="133"/>
    </row>
    <row r="59" spans="1:7" ht="12.75" customHeight="1" thickBot="1" x14ac:dyDescent="0.3">
      <c r="A59" s="130" t="s">
        <v>1177</v>
      </c>
      <c r="B59" s="131">
        <v>268</v>
      </c>
      <c r="C59" s="130">
        <v>1</v>
      </c>
      <c r="D59" s="121"/>
      <c r="E59" s="121"/>
      <c r="F59" s="121"/>
      <c r="G59" s="133"/>
    </row>
    <row r="60" spans="1:7" ht="12.75" customHeight="1" thickBot="1" x14ac:dyDescent="0.3">
      <c r="A60" s="128" t="s">
        <v>1178</v>
      </c>
      <c r="B60" s="132">
        <v>300</v>
      </c>
      <c r="C60" s="128">
        <v>1</v>
      </c>
      <c r="D60" s="121"/>
      <c r="E60" s="121"/>
      <c r="F60" s="121"/>
      <c r="G60" s="133"/>
    </row>
    <row r="61" spans="1:7" ht="12.75" customHeight="1" thickBot="1" x14ac:dyDescent="0.3">
      <c r="A61" s="130" t="s">
        <v>1179</v>
      </c>
      <c r="B61" s="131">
        <v>100</v>
      </c>
      <c r="C61" s="130">
        <v>1</v>
      </c>
      <c r="D61" s="121"/>
      <c r="E61" s="121"/>
      <c r="F61" s="121"/>
      <c r="G61" s="133"/>
    </row>
    <row r="62" spans="1:7" ht="12.75" customHeight="1" thickBot="1" x14ac:dyDescent="0.3">
      <c r="A62" s="128" t="s">
        <v>1180</v>
      </c>
      <c r="B62" s="132">
        <v>236</v>
      </c>
      <c r="C62" s="128">
        <v>1</v>
      </c>
      <c r="D62" s="121"/>
      <c r="E62" s="121"/>
      <c r="F62" s="121"/>
      <c r="G62" s="133"/>
    </row>
    <row r="63" spans="1:7" ht="12.75" customHeight="1" thickBot="1" x14ac:dyDescent="0.3">
      <c r="A63" s="130" t="s">
        <v>1181</v>
      </c>
      <c r="B63" s="131">
        <v>508</v>
      </c>
      <c r="C63" s="130">
        <v>3</v>
      </c>
      <c r="D63" s="121"/>
      <c r="E63" s="121"/>
      <c r="F63" s="121"/>
      <c r="G63" s="133"/>
    </row>
    <row r="64" spans="1:7" ht="12.75" customHeight="1" thickBot="1" x14ac:dyDescent="0.3">
      <c r="A64" s="128" t="s">
        <v>1182</v>
      </c>
      <c r="B64" s="132">
        <v>223</v>
      </c>
      <c r="C64" s="128">
        <v>1</v>
      </c>
      <c r="D64" s="121"/>
      <c r="E64" s="121"/>
      <c r="F64" s="121"/>
      <c r="G64" s="133"/>
    </row>
    <row r="65" spans="1:7" ht="12.75" customHeight="1" thickBot="1" x14ac:dyDescent="0.3">
      <c r="A65" s="130" t="s">
        <v>1183</v>
      </c>
      <c r="B65" s="131">
        <v>139</v>
      </c>
      <c r="C65" s="130">
        <v>1</v>
      </c>
      <c r="D65" s="121"/>
      <c r="E65" s="121"/>
      <c r="F65" s="121"/>
      <c r="G65" s="133"/>
    </row>
    <row r="66" spans="1:7" ht="12.75" customHeight="1" thickBot="1" x14ac:dyDescent="0.3">
      <c r="A66" s="128" t="s">
        <v>1184</v>
      </c>
      <c r="B66" s="132">
        <v>126</v>
      </c>
      <c r="C66" s="128">
        <v>1</v>
      </c>
      <c r="D66" s="121"/>
      <c r="E66" s="121"/>
      <c r="F66" s="121"/>
      <c r="G66" s="133"/>
    </row>
    <row r="67" spans="1:7" ht="12.75" customHeight="1" thickBot="1" x14ac:dyDescent="0.3">
      <c r="A67" s="130" t="s">
        <v>1185</v>
      </c>
      <c r="B67" s="131">
        <v>221</v>
      </c>
      <c r="C67" s="130">
        <v>1</v>
      </c>
      <c r="D67" s="121"/>
      <c r="E67" s="121"/>
      <c r="F67" s="121"/>
      <c r="G67" s="133"/>
    </row>
    <row r="68" spans="1:7" ht="12.75" customHeight="1" thickBot="1" x14ac:dyDescent="0.3">
      <c r="A68" s="128" t="s">
        <v>1186</v>
      </c>
      <c r="B68" s="132">
        <v>357</v>
      </c>
      <c r="C68" s="128">
        <v>2</v>
      </c>
      <c r="D68" s="121"/>
      <c r="E68" s="121"/>
      <c r="F68" s="121"/>
      <c r="G68" s="133"/>
    </row>
    <row r="69" spans="1:7" ht="12.75" customHeight="1" thickBot="1" x14ac:dyDescent="0.3">
      <c r="A69" s="130" t="s">
        <v>1187</v>
      </c>
      <c r="B69" s="131">
        <v>182</v>
      </c>
      <c r="C69" s="130">
        <v>1</v>
      </c>
      <c r="D69" s="121"/>
      <c r="E69" s="121"/>
      <c r="F69" s="121"/>
      <c r="G69" s="133"/>
    </row>
    <row r="70" spans="1:7" ht="12.75" customHeight="1" thickBot="1" x14ac:dyDescent="0.3">
      <c r="A70" s="128" t="s">
        <v>1188</v>
      </c>
      <c r="B70" s="132">
        <v>433</v>
      </c>
      <c r="C70" s="128">
        <v>3</v>
      </c>
      <c r="D70" s="121"/>
      <c r="E70" s="121"/>
      <c r="F70" s="121"/>
      <c r="G70" s="133"/>
    </row>
    <row r="71" spans="1:7" ht="12.75" customHeight="1" thickBot="1" x14ac:dyDescent="0.3">
      <c r="A71" s="130" t="s">
        <v>1189</v>
      </c>
      <c r="B71" s="131">
        <v>191</v>
      </c>
      <c r="C71" s="130">
        <v>1</v>
      </c>
      <c r="D71" s="121"/>
      <c r="E71" s="121"/>
      <c r="F71" s="121"/>
      <c r="G71" s="133"/>
    </row>
    <row r="72" spans="1:7" ht="12.75" customHeight="1" thickBot="1" x14ac:dyDescent="0.3">
      <c r="A72" s="128" t="s">
        <v>1190</v>
      </c>
      <c r="B72" s="132">
        <v>276</v>
      </c>
      <c r="C72" s="128">
        <v>1</v>
      </c>
      <c r="D72" s="121"/>
      <c r="E72" s="121"/>
      <c r="F72" s="121"/>
      <c r="G72" s="133"/>
    </row>
    <row r="73" spans="1:7" ht="12.75" customHeight="1" thickBot="1" x14ac:dyDescent="0.3">
      <c r="A73" s="130" t="s">
        <v>1191</v>
      </c>
      <c r="B73" s="131">
        <v>103</v>
      </c>
      <c r="C73" s="130">
        <v>1</v>
      </c>
      <c r="D73" s="121"/>
      <c r="E73" s="121"/>
      <c r="F73" s="121"/>
      <c r="G73" s="133"/>
    </row>
    <row r="74" spans="1:7" ht="12.75" customHeight="1" thickBot="1" x14ac:dyDescent="0.3">
      <c r="A74" s="128" t="s">
        <v>1192</v>
      </c>
      <c r="B74" s="132">
        <v>373</v>
      </c>
      <c r="C74" s="128">
        <v>2</v>
      </c>
      <c r="D74" s="121"/>
      <c r="E74" s="121"/>
      <c r="F74" s="121"/>
      <c r="G74" s="133"/>
    </row>
    <row r="75" spans="1:7" ht="12.75" customHeight="1" thickBot="1" x14ac:dyDescent="0.3">
      <c r="A75" s="130" t="s">
        <v>1193</v>
      </c>
      <c r="B75" s="131">
        <v>127</v>
      </c>
      <c r="C75" s="130">
        <v>1</v>
      </c>
      <c r="D75" s="121"/>
      <c r="E75" s="121"/>
      <c r="F75" s="121"/>
      <c r="G75" s="133"/>
    </row>
    <row r="76" spans="1:7" ht="12.75" customHeight="1" thickBot="1" x14ac:dyDescent="0.3">
      <c r="A76" s="128" t="s">
        <v>1194</v>
      </c>
      <c r="B76" s="132">
        <v>477</v>
      </c>
      <c r="C76" s="128">
        <v>3</v>
      </c>
      <c r="D76" s="121"/>
      <c r="E76" s="121"/>
      <c r="F76" s="121"/>
      <c r="G76" s="133"/>
    </row>
    <row r="77" spans="1:7" ht="12.75" customHeight="1" thickBot="1" x14ac:dyDescent="0.3">
      <c r="A77" s="130" t="s">
        <v>1195</v>
      </c>
      <c r="B77" s="131">
        <v>133</v>
      </c>
      <c r="C77" s="130">
        <v>1</v>
      </c>
      <c r="D77" s="121"/>
      <c r="E77" s="121"/>
      <c r="F77" s="121"/>
      <c r="G77" s="133"/>
    </row>
    <row r="78" spans="1:7" ht="12.75" customHeight="1" thickBot="1" x14ac:dyDescent="0.3">
      <c r="A78" s="128" t="s">
        <v>1196</v>
      </c>
      <c r="B78" s="132">
        <v>189</v>
      </c>
      <c r="C78" s="128">
        <v>1</v>
      </c>
      <c r="D78" s="121"/>
      <c r="E78" s="121"/>
      <c r="F78" s="121"/>
      <c r="G78" s="133"/>
    </row>
    <row r="79" spans="1:7" ht="12.75" customHeight="1" thickBot="1" x14ac:dyDescent="0.3">
      <c r="A79" s="130" t="s">
        <v>1197</v>
      </c>
      <c r="B79" s="131">
        <v>305</v>
      </c>
      <c r="C79" s="130">
        <v>2</v>
      </c>
      <c r="D79" s="121"/>
      <c r="E79" s="121"/>
      <c r="F79" s="121"/>
      <c r="G79" s="133"/>
    </row>
    <row r="80" spans="1:7" ht="12.75" customHeight="1" thickBot="1" x14ac:dyDescent="0.3">
      <c r="A80" s="128" t="s">
        <v>1198</v>
      </c>
      <c r="B80" s="132">
        <v>328</v>
      </c>
      <c r="C80" s="128">
        <v>2</v>
      </c>
      <c r="D80" s="121"/>
      <c r="E80" s="121"/>
      <c r="F80" s="121"/>
      <c r="G80" s="133"/>
    </row>
    <row r="81" spans="1:7" ht="12.75" customHeight="1" thickBot="1" x14ac:dyDescent="0.3">
      <c r="A81" s="130" t="s">
        <v>1199</v>
      </c>
      <c r="B81" s="131">
        <v>312</v>
      </c>
      <c r="C81" s="130">
        <v>2</v>
      </c>
      <c r="D81" s="121"/>
      <c r="E81" s="121"/>
      <c r="F81" s="121"/>
      <c r="G81" s="133"/>
    </row>
    <row r="82" spans="1:7" ht="12.75" customHeight="1" thickBot="1" x14ac:dyDescent="0.3">
      <c r="A82" s="134" t="s">
        <v>1200</v>
      </c>
      <c r="B82" s="135">
        <v>212</v>
      </c>
      <c r="C82" s="134">
        <v>1</v>
      </c>
      <c r="D82" s="121"/>
      <c r="E82" s="121"/>
      <c r="F82" s="121"/>
      <c r="G82" s="133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37AB2095-0C0A-4F61-BF7B-E92F50607169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zaťaženie žľabov LINEAR+</vt:lpstr>
      <vt:lpstr>zaťaženie rebríkov POLAR</vt:lpstr>
      <vt:lpstr>Cena prepravy do SR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2024-01-02T13:08:39Z</cp:lastPrinted>
  <dcterms:created xsi:type="dcterms:W3CDTF">2017-10-18T07:36:10Z</dcterms:created>
  <dcterms:modified xsi:type="dcterms:W3CDTF">2025-06-26T13:26:00Z</dcterms:modified>
</cp:coreProperties>
</file>